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3475" windowHeight="9780"/>
  </bookViews>
  <sheets>
    <sheet name="Inicio" sheetId="1" r:id="rId1"/>
    <sheet name="Denuncias, Víctimas y Renuncias" sheetId="2" r:id="rId2"/>
    <sheet name="Órdenes y Medidas" sheetId="3" r:id="rId3"/>
    <sheet name="Enjuiciados" sheetId="4" r:id="rId4"/>
    <sheet name="Medidas Penales" sheetId="5" r:id="rId5"/>
    <sheet name="Medidas Civiles" sheetId="6" r:id="rId6"/>
    <sheet name="Juzgados de lo Penal" sheetId="7" r:id="rId7"/>
    <sheet name="Audiencias Provinciales" sheetId="8" r:id="rId8"/>
  </sheets>
  <calcPr calcId="145621"/>
</workbook>
</file>

<file path=xl/calcChain.xml><?xml version="1.0" encoding="utf-8"?>
<calcChain xmlns="http://schemas.openxmlformats.org/spreadsheetml/2006/main">
  <c r="AE32" i="8" l="1"/>
  <c r="AE31" i="8"/>
  <c r="AE30" i="8"/>
  <c r="AE24" i="8"/>
  <c r="AE20" i="8"/>
  <c r="AE17" i="8"/>
  <c r="AE14" i="8"/>
  <c r="AE33" i="7"/>
  <c r="AE29" i="7"/>
  <c r="AE25" i="7"/>
  <c r="AE24" i="7"/>
  <c r="AE23" i="7"/>
  <c r="AE16" i="7"/>
  <c r="AE17" i="7" s="1"/>
  <c r="AE14" i="7"/>
  <c r="AE38" i="6"/>
  <c r="AE37" i="6"/>
  <c r="AE36" i="6"/>
  <c r="AE35" i="6"/>
  <c r="AE34" i="6"/>
  <c r="AE33" i="6"/>
  <c r="AE32" i="6"/>
  <c r="AE31" i="6"/>
  <c r="AE30" i="6"/>
  <c r="AE35" i="5"/>
  <c r="AE34" i="5"/>
  <c r="AE33" i="5"/>
  <c r="AE32" i="5"/>
  <c r="AE31" i="5"/>
  <c r="AE30" i="5"/>
  <c r="AE29" i="5"/>
  <c r="AE28" i="5"/>
  <c r="AE19" i="4"/>
  <c r="AE18" i="4"/>
  <c r="AE17" i="4"/>
  <c r="AE21" i="3"/>
  <c r="AE20" i="3"/>
  <c r="AE19" i="3"/>
  <c r="AE18" i="3"/>
  <c r="AE22" i="3" s="1"/>
  <c r="AE22" i="2"/>
  <c r="AE21" i="2"/>
  <c r="AE20" i="2"/>
  <c r="AE19" i="2"/>
  <c r="AF14" i="8" l="1"/>
  <c r="AF14" i="7" l="1"/>
  <c r="AF16" i="7" s="1"/>
  <c r="AF17" i="7" s="1"/>
  <c r="AF25" i="7"/>
  <c r="AF17" i="8"/>
  <c r="AF31" i="8"/>
  <c r="AF24" i="7"/>
  <c r="AF33" i="7"/>
  <c r="AF24" i="8"/>
  <c r="AF29" i="7"/>
  <c r="AF32" i="8"/>
  <c r="AF20" i="8"/>
  <c r="AF30" i="8"/>
  <c r="AF23" i="7"/>
  <c r="AF37" i="6" l="1"/>
  <c r="AF36" i="6"/>
  <c r="AF35" i="6"/>
  <c r="AF33" i="6"/>
  <c r="AF32" i="6"/>
  <c r="AF31" i="6"/>
  <c r="AF35" i="5"/>
  <c r="AF34" i="5"/>
  <c r="AF33" i="5"/>
  <c r="AF32" i="5"/>
  <c r="AF31" i="5"/>
  <c r="AF30" i="5"/>
  <c r="AF29" i="5"/>
  <c r="AF28" i="5"/>
  <c r="AF18" i="4"/>
  <c r="AF30" i="6" l="1"/>
  <c r="AF38" i="6"/>
  <c r="AF17" i="4"/>
  <c r="AF34" i="6"/>
  <c r="AF19" i="4"/>
  <c r="AF18" i="3"/>
  <c r="AF21" i="3" l="1"/>
  <c r="AF22" i="3"/>
  <c r="AF19" i="3"/>
  <c r="AF20" i="3"/>
  <c r="AF20" i="2"/>
  <c r="AF19" i="2" l="1"/>
  <c r="AF21" i="2"/>
  <c r="AF22" i="2"/>
  <c r="AA33" i="7"/>
  <c r="AA29" i="7"/>
  <c r="Y38" i="6"/>
  <c r="X38" i="6"/>
  <c r="W38" i="6"/>
  <c r="V38" i="6"/>
  <c r="U38" i="6"/>
  <c r="T38" i="6"/>
  <c r="S38" i="6"/>
  <c r="R38" i="6"/>
  <c r="Q38" i="6"/>
  <c r="P38" i="6"/>
  <c r="O38" i="6"/>
  <c r="N38" i="6"/>
  <c r="M38" i="6"/>
  <c r="L38" i="6"/>
  <c r="K38" i="6"/>
  <c r="J38" i="6"/>
  <c r="I38" i="6"/>
  <c r="H38" i="6"/>
  <c r="G38" i="6"/>
  <c r="F38" i="6"/>
  <c r="E38" i="6"/>
  <c r="D38" i="6"/>
  <c r="C38" i="6"/>
  <c r="Y37" i="6"/>
  <c r="X37" i="6"/>
  <c r="W37" i="6"/>
  <c r="V37" i="6"/>
  <c r="U37" i="6"/>
  <c r="T37" i="6"/>
  <c r="S37" i="6"/>
  <c r="R37" i="6"/>
  <c r="Q37" i="6"/>
  <c r="P37" i="6"/>
  <c r="O37" i="6"/>
  <c r="N37" i="6"/>
  <c r="M37" i="6"/>
  <c r="L37" i="6"/>
  <c r="K37" i="6"/>
  <c r="J37" i="6"/>
  <c r="I37" i="6"/>
  <c r="H37" i="6"/>
  <c r="G37" i="6"/>
  <c r="F37" i="6"/>
  <c r="E37" i="6"/>
  <c r="D37" i="6"/>
  <c r="C37" i="6"/>
  <c r="Y36" i="6"/>
  <c r="X36" i="6"/>
  <c r="W36" i="6"/>
  <c r="V36" i="6"/>
  <c r="U36" i="6"/>
  <c r="T36" i="6"/>
  <c r="S36" i="6"/>
  <c r="R36" i="6"/>
  <c r="Q36" i="6"/>
  <c r="P36" i="6"/>
  <c r="O36" i="6"/>
  <c r="N36" i="6"/>
  <c r="M36" i="6"/>
  <c r="L36" i="6"/>
  <c r="K36" i="6"/>
  <c r="J36" i="6"/>
  <c r="I36" i="6"/>
  <c r="H36" i="6"/>
  <c r="G36" i="6"/>
  <c r="F36" i="6"/>
  <c r="E36" i="6"/>
  <c r="D36" i="6"/>
  <c r="C36" i="6"/>
  <c r="Y35" i="6"/>
  <c r="X35" i="6"/>
  <c r="W35" i="6"/>
  <c r="V35" i="6"/>
  <c r="U35" i="6"/>
  <c r="T35" i="6"/>
  <c r="S35" i="6"/>
  <c r="R35" i="6"/>
  <c r="Q35" i="6"/>
  <c r="P35" i="6"/>
  <c r="O35" i="6"/>
  <c r="N35" i="6"/>
  <c r="M35" i="6"/>
  <c r="L35" i="6"/>
  <c r="K35" i="6"/>
  <c r="J35" i="6"/>
  <c r="I35" i="6"/>
  <c r="H35" i="6"/>
  <c r="G35" i="6"/>
  <c r="F35" i="6"/>
  <c r="E35" i="6"/>
  <c r="D35" i="6"/>
  <c r="C35" i="6"/>
  <c r="Y34" i="6"/>
  <c r="X34" i="6"/>
  <c r="W34" i="6"/>
  <c r="V34" i="6"/>
  <c r="U34" i="6"/>
  <c r="T34" i="6"/>
  <c r="S34" i="6"/>
  <c r="R34" i="6"/>
  <c r="Q34" i="6"/>
  <c r="P34" i="6"/>
  <c r="O34" i="6"/>
  <c r="N34" i="6"/>
  <c r="M34" i="6"/>
  <c r="L34" i="6"/>
  <c r="K34" i="6"/>
  <c r="J34" i="6"/>
  <c r="I34" i="6"/>
  <c r="H34" i="6"/>
  <c r="G34" i="6"/>
  <c r="F34" i="6"/>
  <c r="E34" i="6"/>
  <c r="D34" i="6"/>
  <c r="C34" i="6"/>
  <c r="Y33" i="6"/>
  <c r="X33" i="6"/>
  <c r="W33" i="6"/>
  <c r="V33" i="6"/>
  <c r="U33" i="6"/>
  <c r="T33" i="6"/>
  <c r="S33" i="6"/>
  <c r="R33" i="6"/>
  <c r="Q33" i="6"/>
  <c r="P33" i="6"/>
  <c r="O33" i="6"/>
  <c r="N33" i="6"/>
  <c r="M33" i="6"/>
  <c r="L33" i="6"/>
  <c r="K33" i="6"/>
  <c r="J33" i="6"/>
  <c r="I33" i="6"/>
  <c r="H33" i="6"/>
  <c r="G33" i="6"/>
  <c r="F33" i="6"/>
  <c r="E33" i="6"/>
  <c r="D33" i="6"/>
  <c r="C33" i="6"/>
  <c r="Y32" i="6"/>
  <c r="X32" i="6"/>
  <c r="W32" i="6"/>
  <c r="V32" i="6"/>
  <c r="U32" i="6"/>
  <c r="T32" i="6"/>
  <c r="S32" i="6"/>
  <c r="R32" i="6"/>
  <c r="Q32" i="6"/>
  <c r="P32" i="6"/>
  <c r="O32" i="6"/>
  <c r="N32" i="6"/>
  <c r="M32" i="6"/>
  <c r="L32" i="6"/>
  <c r="K32" i="6"/>
  <c r="J32" i="6"/>
  <c r="I32" i="6"/>
  <c r="H32" i="6"/>
  <c r="G32" i="6"/>
  <c r="F32" i="6"/>
  <c r="E32" i="6"/>
  <c r="D32" i="6"/>
  <c r="C32" i="6"/>
  <c r="Y31" i="6"/>
  <c r="X31" i="6"/>
  <c r="W31" i="6"/>
  <c r="V31" i="6"/>
  <c r="U31" i="6"/>
  <c r="T31" i="6"/>
  <c r="S31" i="6"/>
  <c r="R31" i="6"/>
  <c r="Q31" i="6"/>
  <c r="P31" i="6"/>
  <c r="O31" i="6"/>
  <c r="N31" i="6"/>
  <c r="M31" i="6"/>
  <c r="L31" i="6"/>
  <c r="K31" i="6"/>
  <c r="J31" i="6"/>
  <c r="I31" i="6"/>
  <c r="H31" i="6"/>
  <c r="G31" i="6"/>
  <c r="F31" i="6"/>
  <c r="E31" i="6"/>
  <c r="D31" i="6"/>
  <c r="C31" i="6"/>
  <c r="Y30" i="6"/>
  <c r="X30" i="6"/>
  <c r="W30" i="6"/>
  <c r="V30" i="6"/>
  <c r="U30" i="6"/>
  <c r="T30" i="6"/>
  <c r="S30" i="6"/>
  <c r="R30" i="6"/>
  <c r="Q30" i="6"/>
  <c r="P30" i="6"/>
  <c r="O30" i="6"/>
  <c r="N30" i="6"/>
  <c r="M30" i="6"/>
  <c r="L30" i="6"/>
  <c r="K30" i="6"/>
  <c r="J30" i="6"/>
  <c r="I30" i="6"/>
  <c r="H30" i="6"/>
  <c r="G30" i="6"/>
  <c r="F30" i="6"/>
  <c r="E30" i="6"/>
  <c r="D30" i="6"/>
  <c r="C30" i="6"/>
  <c r="Y35" i="5" l="1"/>
  <c r="X35" i="5"/>
  <c r="W35" i="5"/>
  <c r="V35" i="5"/>
  <c r="U35" i="5"/>
  <c r="T35" i="5"/>
  <c r="S35" i="5"/>
  <c r="R35" i="5"/>
  <c r="Q35" i="5"/>
  <c r="P35" i="5"/>
  <c r="O35" i="5"/>
  <c r="N35" i="5"/>
  <c r="M35" i="5"/>
  <c r="L35" i="5"/>
  <c r="K35" i="5"/>
  <c r="J35" i="5"/>
  <c r="I35" i="5"/>
  <c r="H35" i="5"/>
  <c r="G35" i="5"/>
  <c r="F35" i="5"/>
  <c r="E35" i="5"/>
  <c r="D35" i="5"/>
  <c r="C35" i="5"/>
  <c r="Y34" i="5"/>
  <c r="X34" i="5"/>
  <c r="W34" i="5"/>
  <c r="V34" i="5"/>
  <c r="U34" i="5"/>
  <c r="T34" i="5"/>
  <c r="S34" i="5"/>
  <c r="R34" i="5"/>
  <c r="Q34" i="5"/>
  <c r="P34" i="5"/>
  <c r="O34" i="5"/>
  <c r="N34" i="5"/>
  <c r="M34" i="5"/>
  <c r="L34" i="5"/>
  <c r="K34" i="5"/>
  <c r="J34" i="5"/>
  <c r="I34" i="5"/>
  <c r="H34" i="5"/>
  <c r="G34" i="5"/>
  <c r="F34" i="5"/>
  <c r="E34" i="5"/>
  <c r="D34" i="5"/>
  <c r="C34" i="5"/>
  <c r="Y33" i="5"/>
  <c r="X33" i="5"/>
  <c r="W33" i="5"/>
  <c r="V33" i="5"/>
  <c r="U33" i="5"/>
  <c r="T33" i="5"/>
  <c r="S33" i="5"/>
  <c r="R33" i="5"/>
  <c r="Q33" i="5"/>
  <c r="P33" i="5"/>
  <c r="O33" i="5"/>
  <c r="N33" i="5"/>
  <c r="M33" i="5"/>
  <c r="L33" i="5"/>
  <c r="K33" i="5"/>
  <c r="J33" i="5"/>
  <c r="I33" i="5"/>
  <c r="H33" i="5"/>
  <c r="G33" i="5"/>
  <c r="F33" i="5"/>
  <c r="E33" i="5"/>
  <c r="D33" i="5"/>
  <c r="C33" i="5"/>
  <c r="Y32" i="5"/>
  <c r="X32" i="5"/>
  <c r="W32" i="5"/>
  <c r="V32" i="5"/>
  <c r="U32" i="5"/>
  <c r="T32" i="5"/>
  <c r="S32" i="5"/>
  <c r="R32" i="5"/>
  <c r="Q32" i="5"/>
  <c r="P32" i="5"/>
  <c r="O32" i="5"/>
  <c r="N32" i="5"/>
  <c r="M32" i="5"/>
  <c r="L32" i="5"/>
  <c r="K32" i="5"/>
  <c r="J32" i="5"/>
  <c r="I32" i="5"/>
  <c r="H32" i="5"/>
  <c r="G32" i="5"/>
  <c r="F32" i="5"/>
  <c r="E32" i="5"/>
  <c r="D32" i="5"/>
  <c r="C32" i="5"/>
  <c r="Y31" i="5"/>
  <c r="X31" i="5"/>
  <c r="W31" i="5"/>
  <c r="V31" i="5"/>
  <c r="U31" i="5"/>
  <c r="T31" i="5"/>
  <c r="S31" i="5"/>
  <c r="R31" i="5"/>
  <c r="Q31" i="5"/>
  <c r="P31" i="5"/>
  <c r="O31" i="5"/>
  <c r="N31" i="5"/>
  <c r="M31" i="5"/>
  <c r="L31" i="5"/>
  <c r="K31" i="5"/>
  <c r="J31" i="5"/>
  <c r="I31" i="5"/>
  <c r="H31" i="5"/>
  <c r="G31" i="5"/>
  <c r="F31" i="5"/>
  <c r="E31" i="5"/>
  <c r="D31" i="5"/>
  <c r="C31" i="5"/>
  <c r="Y30" i="5"/>
  <c r="X30" i="5"/>
  <c r="W30" i="5"/>
  <c r="V30" i="5"/>
  <c r="U30" i="5"/>
  <c r="T30" i="5"/>
  <c r="S30" i="5"/>
  <c r="R30" i="5"/>
  <c r="Q30" i="5"/>
  <c r="P30" i="5"/>
  <c r="O30" i="5"/>
  <c r="N30" i="5"/>
  <c r="M30" i="5"/>
  <c r="L30" i="5"/>
  <c r="K30" i="5"/>
  <c r="J30" i="5"/>
  <c r="I30" i="5"/>
  <c r="H30" i="5"/>
  <c r="G30" i="5"/>
  <c r="F30" i="5"/>
  <c r="E30" i="5"/>
  <c r="D30" i="5"/>
  <c r="C30" i="5"/>
  <c r="Y29" i="5"/>
  <c r="X29" i="5"/>
  <c r="W29" i="5"/>
  <c r="V29" i="5"/>
  <c r="U29" i="5"/>
  <c r="T29" i="5"/>
  <c r="S29" i="5"/>
  <c r="R29" i="5"/>
  <c r="Q29" i="5"/>
  <c r="P29" i="5"/>
  <c r="O29" i="5"/>
  <c r="N29" i="5"/>
  <c r="M29" i="5"/>
  <c r="L29" i="5"/>
  <c r="K29" i="5"/>
  <c r="J29" i="5"/>
  <c r="I29" i="5"/>
  <c r="H29" i="5"/>
  <c r="G29" i="5"/>
  <c r="F29" i="5"/>
  <c r="E29" i="5"/>
  <c r="D29" i="5"/>
  <c r="C29" i="5"/>
  <c r="Y28" i="5"/>
  <c r="X28" i="5"/>
  <c r="W28" i="5"/>
  <c r="V28" i="5"/>
  <c r="U28" i="5"/>
  <c r="T28" i="5"/>
  <c r="S28" i="5"/>
  <c r="R28" i="5"/>
  <c r="Q28" i="5"/>
  <c r="P28" i="5"/>
  <c r="O28" i="5"/>
  <c r="N28" i="5"/>
  <c r="M28" i="5"/>
  <c r="L28" i="5"/>
  <c r="K28" i="5"/>
  <c r="J28" i="5"/>
  <c r="I28" i="5"/>
  <c r="H28" i="5"/>
  <c r="G28" i="5"/>
  <c r="F28" i="5"/>
  <c r="E28" i="5"/>
  <c r="D28" i="5"/>
  <c r="C28" i="5"/>
  <c r="Y22" i="2" l="1"/>
  <c r="Y21" i="2"/>
  <c r="Y20" i="2"/>
  <c r="Y19" i="2"/>
</calcChain>
</file>

<file path=xl/sharedStrings.xml><?xml version="1.0" encoding="utf-8"?>
<sst xmlns="http://schemas.openxmlformats.org/spreadsheetml/2006/main" count="341" uniqueCount="153">
  <si>
    <t xml:space="preserve">     Enjuiciados </t>
  </si>
  <si>
    <t xml:space="preserve">     Medidas penales</t>
  </si>
  <si>
    <t xml:space="preserve">     Medidas civiles</t>
  </si>
  <si>
    <t>JUZGADOS DE VIOLENCIA SOBRE LA MUJER</t>
  </si>
  <si>
    <t>2012 T1</t>
  </si>
  <si>
    <t>2012 T2</t>
  </si>
  <si>
    <t>2012 T3</t>
  </si>
  <si>
    <t>2012 T4</t>
  </si>
  <si>
    <t>2013 T1</t>
  </si>
  <si>
    <t>2013 T2</t>
  </si>
  <si>
    <t>2013 T3</t>
  </si>
  <si>
    <t>2013 T4</t>
  </si>
  <si>
    <t>2014 T1</t>
  </si>
  <si>
    <t>2014 T2</t>
  </si>
  <si>
    <t>2014 T3</t>
  </si>
  <si>
    <t>2014 T4</t>
  </si>
  <si>
    <t>2015 T1</t>
  </si>
  <si>
    <t>2015 T2</t>
  </si>
  <si>
    <t>2015 T3</t>
  </si>
  <si>
    <t>2015 T4</t>
  </si>
  <si>
    <t>2016 T1</t>
  </si>
  <si>
    <t>2016 T2</t>
  </si>
  <si>
    <t>2016 T3</t>
  </si>
  <si>
    <t>2016 T4</t>
  </si>
  <si>
    <t>2017 T1</t>
  </si>
  <si>
    <t>2017 T2</t>
  </si>
  <si>
    <t>2017 T3</t>
  </si>
  <si>
    <t>2017 T4</t>
  </si>
  <si>
    <t>2018 T1</t>
  </si>
  <si>
    <t>2018 T2</t>
  </si>
  <si>
    <t>2018 T3</t>
  </si>
  <si>
    <t>Denuncias Recibidas</t>
  </si>
  <si>
    <t>Victimas españolas</t>
  </si>
  <si>
    <t xml:space="preserve">Victimas extranjeras </t>
  </si>
  <si>
    <t>Total victimas</t>
  </si>
  <si>
    <t>Renuncias española</t>
  </si>
  <si>
    <t>Renuncias extranjera</t>
  </si>
  <si>
    <t>Total renuncias</t>
  </si>
  <si>
    <t>% extranjeras en victimas</t>
  </si>
  <si>
    <t>% extranjeras en renuncias</t>
  </si>
  <si>
    <t>Ratio renuncia*/víctima</t>
  </si>
  <si>
    <t>Ratio renuncias extranjeras/víctimas extranjeras</t>
  </si>
  <si>
    <t>* Desde 2015 se sustituyo el concepto de renuncia por el de La victima se acoge a la dispensa a la obligación de declarar como testigo (art. 416 LECrim.)</t>
  </si>
  <si>
    <t xml:space="preserve">     Denuncias, Víctimas y Renuncias</t>
  </si>
  <si>
    <t>Porcentaje adoptadas</t>
  </si>
  <si>
    <t>Porcentaje denegadas</t>
  </si>
  <si>
    <t>Porcentaje inadmitidas</t>
  </si>
  <si>
    <t>Porcentaje inadmitidas + denegadas</t>
  </si>
  <si>
    <t>Órdenes y Medidas incoadas</t>
  </si>
  <si>
    <t>Órdenes y Medidas inadmitidas</t>
  </si>
  <si>
    <t>Órdenes y Medidas adoptadas</t>
  </si>
  <si>
    <t>Órdenes y Medidas denegadas</t>
  </si>
  <si>
    <t>Órdenes y Medidas inadmitidas + denegadas</t>
  </si>
  <si>
    <t xml:space="preserve">     Órdenes y Medidas de protección</t>
  </si>
  <si>
    <t>Enjuiciados</t>
  </si>
  <si>
    <t>Condenado español</t>
  </si>
  <si>
    <t>Condenado extranjero</t>
  </si>
  <si>
    <t>Absuelto español</t>
  </si>
  <si>
    <t>Absuelto extranjero</t>
  </si>
  <si>
    <t>Porcentaje condenados</t>
  </si>
  <si>
    <t>% condenas entre enjuiciados españoles</t>
  </si>
  <si>
    <t>% condenas entre enjuiciados extranjeros</t>
  </si>
  <si>
    <t>Porcentaje de condenados</t>
  </si>
  <si>
    <t>Privativa de libertad  OP</t>
  </si>
  <si>
    <t>Privativa de libertad  sin OP</t>
  </si>
  <si>
    <t>Salida del domicilio OP</t>
  </si>
  <si>
    <t>Salida del domicilio sin OP</t>
  </si>
  <si>
    <t>Alejamiento OP</t>
  </si>
  <si>
    <t>Alejamiento sin OP</t>
  </si>
  <si>
    <t>Prohibicion de comunicación OP</t>
  </si>
  <si>
    <t>Prohibicion de comunicación sin OP</t>
  </si>
  <si>
    <t>Prohibicion volver lugar delito sin OP</t>
  </si>
  <si>
    <t>Prohibicion volver lugar delito OP</t>
  </si>
  <si>
    <t>Suspension tenencia, uso armas OP</t>
  </si>
  <si>
    <t>Suspension tenencia, uso armas sin OP</t>
  </si>
  <si>
    <t>Otras penal. OP</t>
  </si>
  <si>
    <t>Otras penal. Sin OP</t>
  </si>
  <si>
    <t>Total penal OP</t>
  </si>
  <si>
    <t>Total penal sin OP</t>
  </si>
  <si>
    <t>privativa de libertad  Total</t>
  </si>
  <si>
    <t>salida del domicilio Total</t>
  </si>
  <si>
    <t>alejamiento Total</t>
  </si>
  <si>
    <t>Prohibicion de comunicación Total</t>
  </si>
  <si>
    <t>Prohibicion volver lugar delito Total</t>
  </si>
  <si>
    <t>Suspension tenencia, uso armas Total</t>
  </si>
  <si>
    <t>Otras penal Total</t>
  </si>
  <si>
    <t>Total penal</t>
  </si>
  <si>
    <t>Atribucion de la vivienda OP</t>
  </si>
  <si>
    <t>Atribucion de la vivienda sin OP</t>
  </si>
  <si>
    <t>Permuta uso vivienda familiar OP</t>
  </si>
  <si>
    <t>Permuta uso vivienda familiar sin OP</t>
  </si>
  <si>
    <t>Suspension regimen visitas OP</t>
  </si>
  <si>
    <t>Suspension regimen visitas sin OP</t>
  </si>
  <si>
    <t>Suspension patria potestad OP</t>
  </si>
  <si>
    <t>Suspension patria potestad sin OP</t>
  </si>
  <si>
    <t>Suspension guarda y custodia sin OP</t>
  </si>
  <si>
    <t>Suspension guarda y custodia OP</t>
  </si>
  <si>
    <t>Prestacion alimentos OP</t>
  </si>
  <si>
    <t>Prestacion alimentos sin OP</t>
  </si>
  <si>
    <t>Sobre proteccion menor OP</t>
  </si>
  <si>
    <t>Sobre proteccion menor sin OP</t>
  </si>
  <si>
    <t>Otras civil OP</t>
  </si>
  <si>
    <t>Otras civil sin OP</t>
  </si>
  <si>
    <t>Total civil OP</t>
  </si>
  <si>
    <t>Total civil sin OP</t>
  </si>
  <si>
    <t>Atribucion de la vivienda Total</t>
  </si>
  <si>
    <t>Permuta uso vivienda familiar Total</t>
  </si>
  <si>
    <t>Suspension regimen visitas Total</t>
  </si>
  <si>
    <t>Suspension patria potestad Total</t>
  </si>
  <si>
    <t>Suspension guarda y custodia Total</t>
  </si>
  <si>
    <t>Prestacion alimentos Total</t>
  </si>
  <si>
    <t>Otras civil Total</t>
  </si>
  <si>
    <t>Total Civil</t>
  </si>
  <si>
    <t>Sentencias condenatorias con conformidad</t>
  </si>
  <si>
    <t>Resto sentencias condenatorias</t>
  </si>
  <si>
    <t>Total Sentencias  condenatorias</t>
  </si>
  <si>
    <t>Sentencias absolutorias</t>
  </si>
  <si>
    <t>Total Sentencias</t>
  </si>
  <si>
    <t>Porcentaje de Sentencias condenatorias</t>
  </si>
  <si>
    <t xml:space="preserve">    Condenado. Español</t>
  </si>
  <si>
    <t xml:space="preserve">    Condenado. Extranjero</t>
  </si>
  <si>
    <t xml:space="preserve">    Absuelto. Español</t>
  </si>
  <si>
    <t xml:space="preserve">    Absuelto. Extranjero</t>
  </si>
  <si>
    <t>Nº varones enjuiciados</t>
  </si>
  <si>
    <t xml:space="preserve">  Condenados varones</t>
  </si>
  <si>
    <t xml:space="preserve">   Absueltos varones</t>
  </si>
  <si>
    <t xml:space="preserve">  % condenas entre los varones</t>
  </si>
  <si>
    <t>Nº mujeres enjuiciadas</t>
  </si>
  <si>
    <t xml:space="preserve">  Condenados mujeres</t>
  </si>
  <si>
    <t xml:space="preserve">   Absueltos mujeres</t>
  </si>
  <si>
    <t xml:space="preserve">  % condenas entre las mujeres</t>
  </si>
  <si>
    <t>Condenas sumarios</t>
  </si>
  <si>
    <t>Absoluciones sumarios</t>
  </si>
  <si>
    <t>% Sentencias condenatorias sumarios</t>
  </si>
  <si>
    <t>Condenas Proced.Abreviados</t>
  </si>
  <si>
    <t>Absoluciones Proced.Abreviados</t>
  </si>
  <si>
    <t>% Sentencias condenatorias Proced.Abreviados</t>
  </si>
  <si>
    <t>Condenas jurado</t>
  </si>
  <si>
    <t>Absoluciones jurado</t>
  </si>
  <si>
    <t>% Sentencias condenatorias jurado</t>
  </si>
  <si>
    <t>Confirmaciones en apelación delito</t>
  </si>
  <si>
    <t>Revocaciones en apelación delito</t>
  </si>
  <si>
    <t>Anulaciones en apelación delito</t>
  </si>
  <si>
    <t>% confirmación</t>
  </si>
  <si>
    <t>Porcentaje condenas</t>
  </si>
  <si>
    <t>% condenas en españoles</t>
  </si>
  <si>
    <t>% condenas en extranjeros</t>
  </si>
  <si>
    <t>Audiencias provinciales/Procesos de Violencia de Género</t>
  </si>
  <si>
    <t>Juzgados de lo penal/Procesos de Violencia de Género</t>
  </si>
  <si>
    <t>2018 T4</t>
  </si>
  <si>
    <t>Sobre proteccion menor Total</t>
  </si>
  <si>
    <t>2019 T1</t>
  </si>
  <si>
    <t>2019 T2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</si>
</sst>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0" x14ac:knownFonts="1">
    <font>
      <sz val="10"/>
      <color theme="1"/>
      <name val="Verdana"/>
      <family val="2"/>
    </font>
    <font>
      <sz val="11"/>
      <color theme="1"/>
      <name val="Verdana"/>
      <family val="2"/>
    </font>
    <font>
      <sz val="10"/>
      <color theme="1"/>
      <name val="Verdana"/>
      <family val="2"/>
    </font>
    <font>
      <b/>
      <sz val="10"/>
      <color theme="1"/>
      <name val="Verdana"/>
      <family val="2"/>
    </font>
    <font>
      <u/>
      <sz val="10"/>
      <color theme="10"/>
      <name val="Arial"/>
      <family val="2"/>
    </font>
    <font>
      <b/>
      <sz val="11"/>
      <color theme="4"/>
      <name val="Verdana"/>
      <family val="2"/>
    </font>
    <font>
      <b/>
      <sz val="11"/>
      <color theme="0"/>
      <name val="Verdana"/>
      <family val="2"/>
    </font>
    <font>
      <sz val="11"/>
      <color theme="1"/>
      <name val="Verdana"/>
      <family val="2"/>
    </font>
    <font>
      <b/>
      <sz val="10"/>
      <color rgb="FF0070C0"/>
      <name val="Verdana"/>
      <family val="2"/>
    </font>
    <font>
      <sz val="11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 style="medium">
        <color theme="0"/>
      </bottom>
      <diagonal/>
    </border>
    <border>
      <left/>
      <right/>
      <top/>
      <bottom style="medium">
        <color theme="4" tint="0.79995117038483843"/>
      </bottom>
      <diagonal/>
    </border>
    <border>
      <left/>
      <right/>
      <top style="medium">
        <color theme="4" tint="0.79995117038483843"/>
      </top>
      <bottom style="medium">
        <color theme="4" tint="0.79995117038483843"/>
      </bottom>
      <diagonal/>
    </border>
    <border>
      <left/>
      <right/>
      <top style="medium">
        <color theme="4" tint="0.79995117038483843"/>
      </top>
      <bottom style="thick">
        <color theme="3"/>
      </bottom>
      <diagonal/>
    </border>
    <border>
      <left/>
      <right/>
      <top style="medium">
        <color theme="4" tint="0.79995117038483843"/>
      </top>
      <bottom style="medium">
        <color theme="3"/>
      </bottom>
      <diagonal/>
    </border>
    <border>
      <left/>
      <right/>
      <top style="medium">
        <color theme="4"/>
      </top>
      <bottom style="medium">
        <color theme="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7">
    <xf numFmtId="0" fontId="0" fillId="0" borderId="0" xfId="0"/>
    <xf numFmtId="0" fontId="5" fillId="0" borderId="0" xfId="1" applyFont="1" applyAlignment="1">
      <alignment horizontal="left" vertical="center"/>
    </xf>
    <xf numFmtId="0" fontId="5" fillId="0" borderId="0" xfId="1" applyFont="1" applyAlignment="1">
      <alignment vertical="center"/>
    </xf>
    <xf numFmtId="0" fontId="2" fillId="0" borderId="0" xfId="0" applyFont="1"/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5" fillId="0" borderId="2" xfId="0" applyFont="1" applyFill="1" applyBorder="1" applyAlignment="1" applyProtection="1">
      <alignment horizontal="left" vertical="center" wrapText="1"/>
      <protection locked="0"/>
    </xf>
    <xf numFmtId="3" fontId="7" fillId="0" borderId="3" xfId="0" applyNumberFormat="1" applyFont="1" applyBorder="1" applyAlignment="1">
      <alignment horizontal="right" vertical="center"/>
    </xf>
    <xf numFmtId="0" fontId="5" fillId="0" borderId="4" xfId="0" applyFont="1" applyFill="1" applyBorder="1" applyAlignment="1" applyProtection="1">
      <alignment horizontal="left" vertical="center" wrapText="1"/>
      <protection locked="0"/>
    </xf>
    <xf numFmtId="0" fontId="3" fillId="0" borderId="0" xfId="0" applyFont="1"/>
    <xf numFmtId="3" fontId="9" fillId="3" borderId="3" xfId="0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 applyProtection="1">
      <alignment horizontal="left" vertical="center" wrapText="1"/>
      <protection locked="0"/>
    </xf>
    <xf numFmtId="3" fontId="7" fillId="0" borderId="0" xfId="0" applyNumberFormat="1" applyFont="1" applyBorder="1" applyAlignment="1">
      <alignment horizontal="right" vertical="center"/>
    </xf>
    <xf numFmtId="164" fontId="7" fillId="0" borderId="3" xfId="0" applyNumberFormat="1" applyFont="1" applyBorder="1" applyAlignment="1">
      <alignment horizontal="right" vertical="center"/>
    </xf>
    <xf numFmtId="0" fontId="5" fillId="0" borderId="5" xfId="0" applyFont="1" applyFill="1" applyBorder="1" applyAlignment="1" applyProtection="1">
      <alignment horizontal="left" vertical="center" wrapText="1"/>
      <protection locked="0"/>
    </xf>
    <xf numFmtId="3" fontId="6" fillId="4" borderId="6" xfId="0" applyNumberFormat="1" applyFont="1" applyFill="1" applyBorder="1" applyAlignment="1" applyProtection="1">
      <alignment horizontal="right" vertical="center" wrapText="1"/>
      <protection locked="0"/>
    </xf>
    <xf numFmtId="0" fontId="6" fillId="4" borderId="6" xfId="0" applyNumberFormat="1" applyFont="1" applyFill="1" applyBorder="1" applyAlignment="1" applyProtection="1">
      <alignment horizontal="left" vertical="center" wrapText="1"/>
      <protection locked="0"/>
    </xf>
    <xf numFmtId="164" fontId="7" fillId="0" borderId="5" xfId="0" applyNumberFormat="1" applyFont="1" applyBorder="1" applyAlignment="1">
      <alignment horizontal="right" vertical="center"/>
    </xf>
    <xf numFmtId="164" fontId="7" fillId="0" borderId="4" xfId="0" applyNumberFormat="1" applyFont="1" applyBorder="1" applyAlignment="1">
      <alignment horizontal="right" vertical="center"/>
    </xf>
    <xf numFmtId="164" fontId="9" fillId="3" borderId="3" xfId="0" applyNumberFormat="1" applyFont="1" applyFill="1" applyBorder="1" applyAlignment="1">
      <alignment horizontal="right" vertical="center"/>
    </xf>
    <xf numFmtId="164" fontId="0" fillId="0" borderId="0" xfId="0" applyNumberFormat="1"/>
    <xf numFmtId="164" fontId="2" fillId="0" borderId="0" xfId="0" applyNumberFormat="1" applyFont="1"/>
    <xf numFmtId="3" fontId="1" fillId="0" borderId="3" xfId="0" applyNumberFormat="1" applyFont="1" applyBorder="1" applyAlignment="1">
      <alignment horizontal="right" vertical="center"/>
    </xf>
    <xf numFmtId="164" fontId="1" fillId="0" borderId="3" xfId="0" applyNumberFormat="1" applyFont="1" applyBorder="1" applyAlignment="1">
      <alignment horizontal="right" vertical="center"/>
    </xf>
    <xf numFmtId="164" fontId="1" fillId="0" borderId="4" xfId="0" applyNumberFormat="1" applyFont="1" applyBorder="1" applyAlignment="1">
      <alignment horizontal="right" vertical="center"/>
    </xf>
    <xf numFmtId="164" fontId="1" fillId="0" borderId="5" xfId="0" applyNumberFormat="1" applyFont="1" applyBorder="1" applyAlignment="1">
      <alignment horizontal="right" vertical="center"/>
    </xf>
    <xf numFmtId="0" fontId="5" fillId="0" borderId="0" xfId="1" applyFont="1" applyAlignment="1">
      <alignment horizontal="left" vertical="center"/>
    </xf>
    <xf numFmtId="0" fontId="8" fillId="0" borderId="0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003572470107901"/>
          <c:y val="9.2534337031167466E-2"/>
          <c:w val="0.7868349008457276"/>
          <c:h val="0.79078028702236303"/>
        </c:manualLayout>
      </c:layout>
      <c:lineChart>
        <c:grouping val="standard"/>
        <c:varyColors val="0"/>
        <c:ser>
          <c:idx val="0"/>
          <c:order val="0"/>
          <c:tx>
            <c:strRef>
              <c:f>'Denuncias, Víctimas y Renuncias'!$B$21</c:f>
              <c:strCache>
                <c:ptCount val="1"/>
                <c:pt idx="0">
                  <c:v>Ratio renuncia*/víctima</c:v>
                </c:pt>
              </c:strCache>
            </c:strRef>
          </c:tx>
          <c:dLbls>
            <c:dLbl>
              <c:idx val="28"/>
              <c:layout>
                <c:manualLayout>
                  <c:x val="-9.2592592592592587E-3"/>
                  <c:y val="1.66517943104433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 rot="1380000"/>
              <a:lstStyle/>
              <a:p>
                <a:pPr>
                  <a:defRPr sz="600" b="1" i="0" baseline="0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'Denuncias, Víctimas y Renuncias'!$C$11:$AF$11</c:f>
              <c:strCache>
                <c:ptCount val="30"/>
                <c:pt idx="0">
                  <c:v>2012 T1</c:v>
                </c:pt>
                <c:pt idx="1">
                  <c:v>2012 T2</c:v>
                </c:pt>
                <c:pt idx="2">
                  <c:v>2012 T3</c:v>
                </c:pt>
                <c:pt idx="3">
                  <c:v>2012 T4</c:v>
                </c:pt>
                <c:pt idx="4">
                  <c:v>2013 T1</c:v>
                </c:pt>
                <c:pt idx="5">
                  <c:v>2013 T2</c:v>
                </c:pt>
                <c:pt idx="6">
                  <c:v>2013 T3</c:v>
                </c:pt>
                <c:pt idx="7">
                  <c:v>2013 T4</c:v>
                </c:pt>
                <c:pt idx="8">
                  <c:v>2014 T1</c:v>
                </c:pt>
                <c:pt idx="9">
                  <c:v>2014 T2</c:v>
                </c:pt>
                <c:pt idx="10">
                  <c:v>2014 T3</c:v>
                </c:pt>
                <c:pt idx="11">
                  <c:v>2014 T4</c:v>
                </c:pt>
                <c:pt idx="12">
                  <c:v>2015 T1</c:v>
                </c:pt>
                <c:pt idx="13">
                  <c:v>2015 T2</c:v>
                </c:pt>
                <c:pt idx="14">
                  <c:v>2015 T3</c:v>
                </c:pt>
                <c:pt idx="15">
                  <c:v>2015 T4</c:v>
                </c:pt>
                <c:pt idx="16">
                  <c:v>2016 T1</c:v>
                </c:pt>
                <c:pt idx="17">
                  <c:v>2016 T2</c:v>
                </c:pt>
                <c:pt idx="18">
                  <c:v>2016 T3</c:v>
                </c:pt>
                <c:pt idx="19">
                  <c:v>2016 T4</c:v>
                </c:pt>
                <c:pt idx="20">
                  <c:v>2017 T1</c:v>
                </c:pt>
                <c:pt idx="21">
                  <c:v>2017 T2</c:v>
                </c:pt>
                <c:pt idx="22">
                  <c:v>2017 T3</c:v>
                </c:pt>
                <c:pt idx="23">
                  <c:v>2017 T4</c:v>
                </c:pt>
                <c:pt idx="24">
                  <c:v>2018 T1</c:v>
                </c:pt>
                <c:pt idx="25">
                  <c:v>2018 T2</c:v>
                </c:pt>
                <c:pt idx="26">
                  <c:v>2018 T3</c:v>
                </c:pt>
                <c:pt idx="27">
                  <c:v>2018 T4</c:v>
                </c:pt>
                <c:pt idx="28">
                  <c:v>2019 T1</c:v>
                </c:pt>
                <c:pt idx="29">
                  <c:v>2019 T2</c:v>
                </c:pt>
              </c:strCache>
            </c:strRef>
          </c:cat>
          <c:val>
            <c:numRef>
              <c:f>'Denuncias, Víctimas y Renuncias'!$C$21:$AF$21</c:f>
              <c:numCache>
                <c:formatCode>0.0%</c:formatCode>
                <c:ptCount val="30"/>
                <c:pt idx="0">
                  <c:v>0.11986046962307419</c:v>
                </c:pt>
                <c:pt idx="1">
                  <c:v>0.12564212328767124</c:v>
                </c:pt>
                <c:pt idx="2">
                  <c:v>0.11675637309989945</c:v>
                </c:pt>
                <c:pt idx="3">
                  <c:v>0.12310069533865568</c:v>
                </c:pt>
                <c:pt idx="4">
                  <c:v>0.12608946315325398</c:v>
                </c:pt>
                <c:pt idx="5">
                  <c:v>0.12576599460231783</c:v>
                </c:pt>
                <c:pt idx="6">
                  <c:v>0.1173071104387292</c:v>
                </c:pt>
                <c:pt idx="7">
                  <c:v>0.12131423757371525</c:v>
                </c:pt>
                <c:pt idx="8">
                  <c:v>0.12498766893558252</c:v>
                </c:pt>
                <c:pt idx="9">
                  <c:v>0.13211773242058109</c:v>
                </c:pt>
                <c:pt idx="10">
                  <c:v>0.11975542905334177</c:v>
                </c:pt>
                <c:pt idx="11">
                  <c:v>0.11949985682924501</c:v>
                </c:pt>
                <c:pt idx="12">
                  <c:v>0.11725481134255439</c:v>
                </c:pt>
                <c:pt idx="13">
                  <c:v>0.12444180745089467</c:v>
                </c:pt>
                <c:pt idx="14">
                  <c:v>0.11950749147010829</c:v>
                </c:pt>
                <c:pt idx="15">
                  <c:v>0.11322802363439045</c:v>
                </c:pt>
                <c:pt idx="16">
                  <c:v>0.10737478871986478</c:v>
                </c:pt>
                <c:pt idx="17">
                  <c:v>0.12002986230160925</c:v>
                </c:pt>
                <c:pt idx="18">
                  <c:v>0.11081953446873277</c:v>
                </c:pt>
                <c:pt idx="19">
                  <c:v>0.1127030976874803</c:v>
                </c:pt>
                <c:pt idx="20">
                  <c:v>0.10301414500481375</c:v>
                </c:pt>
                <c:pt idx="21">
                  <c:v>9.9861791093724381E-2</c:v>
                </c:pt>
                <c:pt idx="22">
                  <c:v>0.10152097773641285</c:v>
                </c:pt>
                <c:pt idx="23">
                  <c:v>0.1</c:v>
                </c:pt>
                <c:pt idx="24">
                  <c:v>0.112</c:v>
                </c:pt>
                <c:pt idx="25">
                  <c:v>0.11</c:v>
                </c:pt>
                <c:pt idx="26">
                  <c:v>0.109</c:v>
                </c:pt>
                <c:pt idx="27">
                  <c:v>0.106</c:v>
                </c:pt>
                <c:pt idx="28">
                  <c:v>9.7335508428493742E-2</c:v>
                </c:pt>
                <c:pt idx="29">
                  <c:v>0.10719727293856364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'Denuncias, Víctimas y Renuncias'!$B$22</c:f>
              <c:strCache>
                <c:ptCount val="1"/>
                <c:pt idx="0">
                  <c:v>Ratio renuncias extranjeras/víctimas extranjeras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ymbol val="square"/>
            <c:size val="6"/>
            <c:spPr>
              <a:solidFill>
                <a:schemeClr val="tx2"/>
              </a:solidFill>
              <a:ln>
                <a:solidFill>
                  <a:schemeClr val="tx2"/>
                </a:solidFill>
              </a:ln>
            </c:spPr>
          </c:marker>
          <c:dLbls>
            <c:dLbl>
              <c:idx val="27"/>
              <c:layout>
                <c:manualLayout>
                  <c:x val="1.2731481481481481E-2"/>
                  <c:y val="3.33035886208867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 rot="-1380000"/>
              <a:lstStyle/>
              <a:p>
                <a:pPr>
                  <a:defRPr sz="600" b="1" i="0" baseline="0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'Denuncias, Víctimas y Renuncias'!$C$11:$AF$11</c:f>
              <c:strCache>
                <c:ptCount val="30"/>
                <c:pt idx="0">
                  <c:v>2012 T1</c:v>
                </c:pt>
                <c:pt idx="1">
                  <c:v>2012 T2</c:v>
                </c:pt>
                <c:pt idx="2">
                  <c:v>2012 T3</c:v>
                </c:pt>
                <c:pt idx="3">
                  <c:v>2012 T4</c:v>
                </c:pt>
                <c:pt idx="4">
                  <c:v>2013 T1</c:v>
                </c:pt>
                <c:pt idx="5">
                  <c:v>2013 T2</c:v>
                </c:pt>
                <c:pt idx="6">
                  <c:v>2013 T3</c:v>
                </c:pt>
                <c:pt idx="7">
                  <c:v>2013 T4</c:v>
                </c:pt>
                <c:pt idx="8">
                  <c:v>2014 T1</c:v>
                </c:pt>
                <c:pt idx="9">
                  <c:v>2014 T2</c:v>
                </c:pt>
                <c:pt idx="10">
                  <c:v>2014 T3</c:v>
                </c:pt>
                <c:pt idx="11">
                  <c:v>2014 T4</c:v>
                </c:pt>
                <c:pt idx="12">
                  <c:v>2015 T1</c:v>
                </c:pt>
                <c:pt idx="13">
                  <c:v>2015 T2</c:v>
                </c:pt>
                <c:pt idx="14">
                  <c:v>2015 T3</c:v>
                </c:pt>
                <c:pt idx="15">
                  <c:v>2015 T4</c:v>
                </c:pt>
                <c:pt idx="16">
                  <c:v>2016 T1</c:v>
                </c:pt>
                <c:pt idx="17">
                  <c:v>2016 T2</c:v>
                </c:pt>
                <c:pt idx="18">
                  <c:v>2016 T3</c:v>
                </c:pt>
                <c:pt idx="19">
                  <c:v>2016 T4</c:v>
                </c:pt>
                <c:pt idx="20">
                  <c:v>2017 T1</c:v>
                </c:pt>
                <c:pt idx="21">
                  <c:v>2017 T2</c:v>
                </c:pt>
                <c:pt idx="22">
                  <c:v>2017 T3</c:v>
                </c:pt>
                <c:pt idx="23">
                  <c:v>2017 T4</c:v>
                </c:pt>
                <c:pt idx="24">
                  <c:v>2018 T1</c:v>
                </c:pt>
                <c:pt idx="25">
                  <c:v>2018 T2</c:v>
                </c:pt>
                <c:pt idx="26">
                  <c:v>2018 T3</c:v>
                </c:pt>
                <c:pt idx="27">
                  <c:v>2018 T4</c:v>
                </c:pt>
                <c:pt idx="28">
                  <c:v>2019 T1</c:v>
                </c:pt>
                <c:pt idx="29">
                  <c:v>2019 T2</c:v>
                </c:pt>
              </c:strCache>
            </c:strRef>
          </c:cat>
          <c:val>
            <c:numRef>
              <c:f>'Denuncias, Víctimas y Renuncias'!$C$22:$AF$22</c:f>
              <c:numCache>
                <c:formatCode>0.0%</c:formatCode>
                <c:ptCount val="30"/>
                <c:pt idx="0">
                  <c:v>0.13098869549614212</c:v>
                </c:pt>
                <c:pt idx="1">
                  <c:v>0.14656866934450047</c:v>
                </c:pt>
                <c:pt idx="2">
                  <c:v>0.1339919980403364</c:v>
                </c:pt>
                <c:pt idx="3">
                  <c:v>0.14823282842716967</c:v>
                </c:pt>
                <c:pt idx="4">
                  <c:v>0.15515999588435025</c:v>
                </c:pt>
                <c:pt idx="5">
                  <c:v>0.15638875185002465</c:v>
                </c:pt>
                <c:pt idx="6">
                  <c:v>0.1451405474921918</c:v>
                </c:pt>
                <c:pt idx="7">
                  <c:v>0.14503740648379052</c:v>
                </c:pt>
                <c:pt idx="8">
                  <c:v>0.14931095223292923</c:v>
                </c:pt>
                <c:pt idx="9">
                  <c:v>0.16350200143692908</c:v>
                </c:pt>
                <c:pt idx="10">
                  <c:v>0.14060731799321011</c:v>
                </c:pt>
                <c:pt idx="11">
                  <c:v>0.14625815133009004</c:v>
                </c:pt>
                <c:pt idx="12">
                  <c:v>0.14287310098302056</c:v>
                </c:pt>
                <c:pt idx="13">
                  <c:v>0.15998741082668905</c:v>
                </c:pt>
                <c:pt idx="14">
                  <c:v>0.15077650930782679</c:v>
                </c:pt>
                <c:pt idx="15">
                  <c:v>0.15573227302849568</c:v>
                </c:pt>
                <c:pt idx="16">
                  <c:v>0.1287235186579202</c:v>
                </c:pt>
                <c:pt idx="17">
                  <c:v>0.15031897926634769</c:v>
                </c:pt>
                <c:pt idx="18">
                  <c:v>0.14271375125467653</c:v>
                </c:pt>
                <c:pt idx="19">
                  <c:v>0.14305835010060361</c:v>
                </c:pt>
                <c:pt idx="20">
                  <c:v>0.13743329542472224</c:v>
                </c:pt>
                <c:pt idx="21">
                  <c:v>0.13388114209827356</c:v>
                </c:pt>
                <c:pt idx="22">
                  <c:v>0.12134884825457136</c:v>
                </c:pt>
                <c:pt idx="23">
                  <c:v>0.128</c:v>
                </c:pt>
                <c:pt idx="24">
                  <c:v>0.127</c:v>
                </c:pt>
                <c:pt idx="25">
                  <c:v>0.12</c:v>
                </c:pt>
                <c:pt idx="26">
                  <c:v>0.13200000000000001</c:v>
                </c:pt>
                <c:pt idx="27">
                  <c:v>0.121</c:v>
                </c:pt>
                <c:pt idx="28">
                  <c:v>0.10476861639652338</c:v>
                </c:pt>
                <c:pt idx="29">
                  <c:v>0.12599501487496984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202624"/>
        <c:axId val="153109632"/>
      </c:lineChart>
      <c:catAx>
        <c:axId val="14620262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1380000"/>
          <a:lstStyle/>
          <a:p>
            <a:pPr>
              <a:defRPr sz="600" b="1" i="0" baseline="0"/>
            </a:pPr>
            <a:endParaRPr lang="es-ES"/>
          </a:p>
        </c:txPr>
        <c:crossAx val="153109632"/>
        <c:crosses val="autoZero"/>
        <c:auto val="1"/>
        <c:lblAlgn val="ctr"/>
        <c:lblOffset val="100"/>
        <c:noMultiLvlLbl val="0"/>
      </c:catAx>
      <c:valAx>
        <c:axId val="153109632"/>
        <c:scaling>
          <c:orientation val="minMax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spPr>
          <a:ln>
            <a:solidFill>
              <a:schemeClr val="tx2"/>
            </a:solidFill>
          </a:ln>
        </c:spPr>
        <c:txPr>
          <a:bodyPr/>
          <a:lstStyle/>
          <a:p>
            <a:pPr>
              <a:defRPr sz="600" b="1" i="0" baseline="0"/>
            </a:pPr>
            <a:endParaRPr lang="es-ES"/>
          </a:p>
        </c:txPr>
        <c:crossAx val="146202624"/>
        <c:crosses val="autoZero"/>
        <c:crossBetween val="between"/>
      </c:valAx>
      <c:spPr>
        <a:noFill/>
      </c:spPr>
    </c:plotArea>
    <c:legend>
      <c:legendPos val="b"/>
      <c:legendEntry>
        <c:idx val="0"/>
        <c:txPr>
          <a:bodyPr/>
          <a:lstStyle/>
          <a:p>
            <a:pPr>
              <a:defRPr sz="800" b="1" i="0" baseline="0">
                <a:solidFill>
                  <a:srgbClr val="0070C0"/>
                </a:solidFill>
              </a:defRPr>
            </a:pPr>
            <a:endParaRPr lang="es-ES"/>
          </a:p>
        </c:txPr>
      </c:legendEntry>
      <c:legendEntry>
        <c:idx val="1"/>
        <c:txPr>
          <a:bodyPr/>
          <a:lstStyle/>
          <a:p>
            <a:pPr>
              <a:defRPr sz="800" b="1" i="0" baseline="0">
                <a:solidFill>
                  <a:srgbClr val="0070C0"/>
                </a:solidFill>
              </a:defRPr>
            </a:pPr>
            <a:endParaRPr lang="es-ES"/>
          </a:p>
        </c:txPr>
      </c:legendEntry>
      <c:overlay val="0"/>
      <c:txPr>
        <a:bodyPr/>
        <a:lstStyle/>
        <a:p>
          <a:pPr>
            <a:defRPr sz="800" b="1" i="0" baseline="0"/>
          </a:pPr>
          <a:endParaRPr lang="es-ES"/>
        </a:p>
      </c:txPr>
    </c:legend>
    <c:plotVisOnly val="1"/>
    <c:dispBlanksAs val="gap"/>
    <c:showDLblsOverMax val="0"/>
  </c:chart>
  <c:spPr>
    <a:solidFill>
      <a:schemeClr val="bg1">
        <a:lumMod val="75000"/>
      </a:schemeClr>
    </a:solidFill>
    <a:ln>
      <a:noFill/>
    </a:ln>
  </c:spPr>
  <c:txPr>
    <a:bodyPr/>
    <a:lstStyle/>
    <a:p>
      <a:pPr>
        <a:defRPr>
          <a:latin typeface="Verdana" panose="020B0604030504040204" pitchFamily="34" charset="0"/>
          <a:ea typeface="Verdana" panose="020B0604030504040204" pitchFamily="34" charset="0"/>
          <a:cs typeface="Verdana" panose="020B060403050404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1524041265675126E-2"/>
          <c:y val="0.13138316605036099"/>
          <c:w val="0.84940379848352288"/>
          <c:h val="0.68420342489874975"/>
        </c:manualLayout>
      </c:layout>
      <c:lineChart>
        <c:grouping val="stacked"/>
        <c:varyColors val="0"/>
        <c:ser>
          <c:idx val="0"/>
          <c:order val="0"/>
          <c:tx>
            <c:strRef>
              <c:f>'Audiencias Provinciales'!$B$14</c:f>
              <c:strCache>
                <c:ptCount val="1"/>
                <c:pt idx="0">
                  <c:v>% Sentencias condenatorias sumarios</c:v>
                </c:pt>
              </c:strCache>
            </c:strRef>
          </c:tx>
          <c:dLbls>
            <c:txPr>
              <a:bodyPr rot="1380000"/>
              <a:lstStyle/>
              <a:p>
                <a:pPr>
                  <a:defRPr sz="700" b="1" i="0" baseline="0">
                    <a:latin typeface="Verdana" panose="020B060403050404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'Audiencias Provinciales'!$C$11:$AF$11</c:f>
              <c:strCache>
                <c:ptCount val="30"/>
                <c:pt idx="0">
                  <c:v>2012 T1</c:v>
                </c:pt>
                <c:pt idx="1">
                  <c:v>2012 T2</c:v>
                </c:pt>
                <c:pt idx="2">
                  <c:v>2012 T3</c:v>
                </c:pt>
                <c:pt idx="3">
                  <c:v>2012 T4</c:v>
                </c:pt>
                <c:pt idx="4">
                  <c:v>2013 T1</c:v>
                </c:pt>
                <c:pt idx="5">
                  <c:v>2013 T2</c:v>
                </c:pt>
                <c:pt idx="6">
                  <c:v>2013 T3</c:v>
                </c:pt>
                <c:pt idx="7">
                  <c:v>2013 T4</c:v>
                </c:pt>
                <c:pt idx="8">
                  <c:v>2014 T1</c:v>
                </c:pt>
                <c:pt idx="9">
                  <c:v>2014 T2</c:v>
                </c:pt>
                <c:pt idx="10">
                  <c:v>2014 T3</c:v>
                </c:pt>
                <c:pt idx="11">
                  <c:v>2014 T4</c:v>
                </c:pt>
                <c:pt idx="12">
                  <c:v>2015 T1</c:v>
                </c:pt>
                <c:pt idx="13">
                  <c:v>2015 T2</c:v>
                </c:pt>
                <c:pt idx="14">
                  <c:v>2015 T3</c:v>
                </c:pt>
                <c:pt idx="15">
                  <c:v>2015 T4</c:v>
                </c:pt>
                <c:pt idx="16">
                  <c:v>2016 T1</c:v>
                </c:pt>
                <c:pt idx="17">
                  <c:v>2016 T2</c:v>
                </c:pt>
                <c:pt idx="18">
                  <c:v>2016 T3</c:v>
                </c:pt>
                <c:pt idx="19">
                  <c:v>2016 T4</c:v>
                </c:pt>
                <c:pt idx="20">
                  <c:v>2017 T1</c:v>
                </c:pt>
                <c:pt idx="21">
                  <c:v>2017 T2</c:v>
                </c:pt>
                <c:pt idx="22">
                  <c:v>2017 T3</c:v>
                </c:pt>
                <c:pt idx="23">
                  <c:v>2017 T4</c:v>
                </c:pt>
                <c:pt idx="24">
                  <c:v>2018 T1</c:v>
                </c:pt>
                <c:pt idx="25">
                  <c:v>2018 T2</c:v>
                </c:pt>
                <c:pt idx="26">
                  <c:v>2018 T3</c:v>
                </c:pt>
                <c:pt idx="27">
                  <c:v>2018 T4</c:v>
                </c:pt>
                <c:pt idx="28">
                  <c:v>2019 T1</c:v>
                </c:pt>
                <c:pt idx="29">
                  <c:v>2019 T2</c:v>
                </c:pt>
              </c:strCache>
            </c:strRef>
          </c:cat>
          <c:val>
            <c:numRef>
              <c:f>'Audiencias Provinciales'!$C$14:$AF$14</c:f>
              <c:numCache>
                <c:formatCode>0.0%</c:formatCode>
                <c:ptCount val="30"/>
                <c:pt idx="0">
                  <c:v>0.68</c:v>
                </c:pt>
                <c:pt idx="1">
                  <c:v>0.7592592592592593</c:v>
                </c:pt>
                <c:pt idx="2">
                  <c:v>0.75862068965517238</c:v>
                </c:pt>
                <c:pt idx="3">
                  <c:v>0.82352941176470584</c:v>
                </c:pt>
                <c:pt idx="4">
                  <c:v>0.70270270270270274</c:v>
                </c:pt>
                <c:pt idx="5">
                  <c:v>0.77777777777777779</c:v>
                </c:pt>
                <c:pt idx="6">
                  <c:v>0.73684210526315785</c:v>
                </c:pt>
                <c:pt idx="7">
                  <c:v>0.81481481481481477</c:v>
                </c:pt>
                <c:pt idx="8">
                  <c:v>0.76470588235294112</c:v>
                </c:pt>
                <c:pt idx="9">
                  <c:v>0.79032258064516125</c:v>
                </c:pt>
                <c:pt idx="10">
                  <c:v>0.84375</c:v>
                </c:pt>
                <c:pt idx="11">
                  <c:v>0.77027027027027029</c:v>
                </c:pt>
                <c:pt idx="12">
                  <c:v>0.60655737704918034</c:v>
                </c:pt>
                <c:pt idx="13">
                  <c:v>0.66666666666666663</c:v>
                </c:pt>
                <c:pt idx="14">
                  <c:v>0.8125</c:v>
                </c:pt>
                <c:pt idx="15">
                  <c:v>0.82352941176470584</c:v>
                </c:pt>
                <c:pt idx="16">
                  <c:v>0.84615384615384615</c:v>
                </c:pt>
                <c:pt idx="17">
                  <c:v>0.70422535211267601</c:v>
                </c:pt>
                <c:pt idx="18">
                  <c:v>0.93333333333333335</c:v>
                </c:pt>
                <c:pt idx="19">
                  <c:v>0.72131147540983609</c:v>
                </c:pt>
                <c:pt idx="20">
                  <c:v>0.76923076923076927</c:v>
                </c:pt>
                <c:pt idx="21">
                  <c:v>0.79365079365079361</c:v>
                </c:pt>
                <c:pt idx="22">
                  <c:v>0.68965517241379315</c:v>
                </c:pt>
                <c:pt idx="23">
                  <c:v>0.86</c:v>
                </c:pt>
                <c:pt idx="24">
                  <c:v>0.76900000000000002</c:v>
                </c:pt>
                <c:pt idx="25">
                  <c:v>0.81</c:v>
                </c:pt>
                <c:pt idx="26">
                  <c:v>0.75800000000000001</c:v>
                </c:pt>
                <c:pt idx="27">
                  <c:v>0.78100000000000003</c:v>
                </c:pt>
                <c:pt idx="28">
                  <c:v>0.79220779220779225</c:v>
                </c:pt>
                <c:pt idx="29">
                  <c:v>0.82278481012658233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'Audiencias Provinciales'!$B$17</c:f>
              <c:strCache>
                <c:ptCount val="1"/>
                <c:pt idx="0">
                  <c:v>% Sentencias condenatorias Proced.Abreviados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pPr>
              <a:solidFill>
                <a:schemeClr val="tx2"/>
              </a:solidFill>
              <a:ln>
                <a:solidFill>
                  <a:schemeClr val="tx2"/>
                </a:solidFill>
              </a:ln>
            </c:spPr>
          </c:marker>
          <c:dLbls>
            <c:txPr>
              <a:bodyPr rot="1380000"/>
              <a:lstStyle/>
              <a:p>
                <a:pPr>
                  <a:defRPr sz="700" b="1" i="0" baseline="0">
                    <a:latin typeface="Verdana" panose="020B060403050404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'Audiencias Provinciales'!$C$11:$AF$11</c:f>
              <c:strCache>
                <c:ptCount val="30"/>
                <c:pt idx="0">
                  <c:v>2012 T1</c:v>
                </c:pt>
                <c:pt idx="1">
                  <c:v>2012 T2</c:v>
                </c:pt>
                <c:pt idx="2">
                  <c:v>2012 T3</c:v>
                </c:pt>
                <c:pt idx="3">
                  <c:v>2012 T4</c:v>
                </c:pt>
                <c:pt idx="4">
                  <c:v>2013 T1</c:v>
                </c:pt>
                <c:pt idx="5">
                  <c:v>2013 T2</c:v>
                </c:pt>
                <c:pt idx="6">
                  <c:v>2013 T3</c:v>
                </c:pt>
                <c:pt idx="7">
                  <c:v>2013 T4</c:v>
                </c:pt>
                <c:pt idx="8">
                  <c:v>2014 T1</c:v>
                </c:pt>
                <c:pt idx="9">
                  <c:v>2014 T2</c:v>
                </c:pt>
                <c:pt idx="10">
                  <c:v>2014 T3</c:v>
                </c:pt>
                <c:pt idx="11">
                  <c:v>2014 T4</c:v>
                </c:pt>
                <c:pt idx="12">
                  <c:v>2015 T1</c:v>
                </c:pt>
                <c:pt idx="13">
                  <c:v>2015 T2</c:v>
                </c:pt>
                <c:pt idx="14">
                  <c:v>2015 T3</c:v>
                </c:pt>
                <c:pt idx="15">
                  <c:v>2015 T4</c:v>
                </c:pt>
                <c:pt idx="16">
                  <c:v>2016 T1</c:v>
                </c:pt>
                <c:pt idx="17">
                  <c:v>2016 T2</c:v>
                </c:pt>
                <c:pt idx="18">
                  <c:v>2016 T3</c:v>
                </c:pt>
                <c:pt idx="19">
                  <c:v>2016 T4</c:v>
                </c:pt>
                <c:pt idx="20">
                  <c:v>2017 T1</c:v>
                </c:pt>
                <c:pt idx="21">
                  <c:v>2017 T2</c:v>
                </c:pt>
                <c:pt idx="22">
                  <c:v>2017 T3</c:v>
                </c:pt>
                <c:pt idx="23">
                  <c:v>2017 T4</c:v>
                </c:pt>
                <c:pt idx="24">
                  <c:v>2018 T1</c:v>
                </c:pt>
                <c:pt idx="25">
                  <c:v>2018 T2</c:v>
                </c:pt>
                <c:pt idx="26">
                  <c:v>2018 T3</c:v>
                </c:pt>
                <c:pt idx="27">
                  <c:v>2018 T4</c:v>
                </c:pt>
                <c:pt idx="28">
                  <c:v>2019 T1</c:v>
                </c:pt>
                <c:pt idx="29">
                  <c:v>2019 T2</c:v>
                </c:pt>
              </c:strCache>
            </c:strRef>
          </c:cat>
          <c:val>
            <c:numRef>
              <c:f>'Audiencias Provinciales'!$C$17:$AF$17</c:f>
              <c:numCache>
                <c:formatCode>0.0%</c:formatCode>
                <c:ptCount val="30"/>
                <c:pt idx="0">
                  <c:v>0.8571428571428571</c:v>
                </c:pt>
                <c:pt idx="1">
                  <c:v>0.59090909090909094</c:v>
                </c:pt>
                <c:pt idx="2">
                  <c:v>1</c:v>
                </c:pt>
                <c:pt idx="3">
                  <c:v>0.72222222222222221</c:v>
                </c:pt>
                <c:pt idx="4">
                  <c:v>0.80769230769230771</c:v>
                </c:pt>
                <c:pt idx="5">
                  <c:v>0.83333333333333337</c:v>
                </c:pt>
                <c:pt idx="6">
                  <c:v>0.75</c:v>
                </c:pt>
                <c:pt idx="7">
                  <c:v>0.72413793103448276</c:v>
                </c:pt>
                <c:pt idx="8">
                  <c:v>0.78260869565217395</c:v>
                </c:pt>
                <c:pt idx="9">
                  <c:v>0.72727272727272729</c:v>
                </c:pt>
                <c:pt idx="10">
                  <c:v>0.75</c:v>
                </c:pt>
                <c:pt idx="11">
                  <c:v>0.88</c:v>
                </c:pt>
                <c:pt idx="12">
                  <c:v>0.81818181818181823</c:v>
                </c:pt>
                <c:pt idx="13">
                  <c:v>0.7</c:v>
                </c:pt>
                <c:pt idx="14">
                  <c:v>1</c:v>
                </c:pt>
                <c:pt idx="15">
                  <c:v>0.8</c:v>
                </c:pt>
                <c:pt idx="16">
                  <c:v>0.92307692307692313</c:v>
                </c:pt>
                <c:pt idx="17">
                  <c:v>0.76923076923076927</c:v>
                </c:pt>
                <c:pt idx="18">
                  <c:v>1</c:v>
                </c:pt>
                <c:pt idx="19">
                  <c:v>0.9285714285714286</c:v>
                </c:pt>
                <c:pt idx="20">
                  <c:v>0.76190476190476186</c:v>
                </c:pt>
                <c:pt idx="21">
                  <c:v>0.84210526315789469</c:v>
                </c:pt>
                <c:pt idx="22">
                  <c:v>0.66666666666666663</c:v>
                </c:pt>
                <c:pt idx="23">
                  <c:v>0.76200000000000001</c:v>
                </c:pt>
                <c:pt idx="24">
                  <c:v>0.89500000000000002</c:v>
                </c:pt>
                <c:pt idx="25">
                  <c:v>0.89500000000000002</c:v>
                </c:pt>
                <c:pt idx="26">
                  <c:v>0.81799999999999995</c:v>
                </c:pt>
                <c:pt idx="27">
                  <c:v>0.88900000000000001</c:v>
                </c:pt>
                <c:pt idx="28">
                  <c:v>0.875</c:v>
                </c:pt>
                <c:pt idx="29">
                  <c:v>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'Audiencias Provinciales'!$B$20</c:f>
              <c:strCache>
                <c:ptCount val="1"/>
                <c:pt idx="0">
                  <c:v>% Sentencias condenatorias jurado</c:v>
                </c:pt>
              </c:strCache>
            </c:strRef>
          </c:tx>
          <c:spPr>
            <a:ln>
              <a:solidFill>
                <a:schemeClr val="accent1">
                  <a:lumMod val="60000"/>
                  <a:lumOff val="40000"/>
                </a:schemeClr>
              </a:solidFill>
            </a:ln>
          </c:spPr>
          <c:marker>
            <c:spPr>
              <a:solidFill>
                <a:schemeClr val="accent1">
                  <a:lumMod val="60000"/>
                  <a:lumOff val="40000"/>
                </a:schemeClr>
              </a:solidFill>
            </c:spPr>
          </c:marker>
          <c:dLbls>
            <c:txPr>
              <a:bodyPr rot="1380000"/>
              <a:lstStyle/>
              <a:p>
                <a:pPr>
                  <a:defRPr sz="700" b="1" i="0" baseline="0">
                    <a:latin typeface="Verdana" panose="020B060403050404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'Audiencias Provinciales'!$C$11:$AF$11</c:f>
              <c:strCache>
                <c:ptCount val="30"/>
                <c:pt idx="0">
                  <c:v>2012 T1</c:v>
                </c:pt>
                <c:pt idx="1">
                  <c:v>2012 T2</c:v>
                </c:pt>
                <c:pt idx="2">
                  <c:v>2012 T3</c:v>
                </c:pt>
                <c:pt idx="3">
                  <c:v>2012 T4</c:v>
                </c:pt>
                <c:pt idx="4">
                  <c:v>2013 T1</c:v>
                </c:pt>
                <c:pt idx="5">
                  <c:v>2013 T2</c:v>
                </c:pt>
                <c:pt idx="6">
                  <c:v>2013 T3</c:v>
                </c:pt>
                <c:pt idx="7">
                  <c:v>2013 T4</c:v>
                </c:pt>
                <c:pt idx="8">
                  <c:v>2014 T1</c:v>
                </c:pt>
                <c:pt idx="9">
                  <c:v>2014 T2</c:v>
                </c:pt>
                <c:pt idx="10">
                  <c:v>2014 T3</c:v>
                </c:pt>
                <c:pt idx="11">
                  <c:v>2014 T4</c:v>
                </c:pt>
                <c:pt idx="12">
                  <c:v>2015 T1</c:v>
                </c:pt>
                <c:pt idx="13">
                  <c:v>2015 T2</c:v>
                </c:pt>
                <c:pt idx="14">
                  <c:v>2015 T3</c:v>
                </c:pt>
                <c:pt idx="15">
                  <c:v>2015 T4</c:v>
                </c:pt>
                <c:pt idx="16">
                  <c:v>2016 T1</c:v>
                </c:pt>
                <c:pt idx="17">
                  <c:v>2016 T2</c:v>
                </c:pt>
                <c:pt idx="18">
                  <c:v>2016 T3</c:v>
                </c:pt>
                <c:pt idx="19">
                  <c:v>2016 T4</c:v>
                </c:pt>
                <c:pt idx="20">
                  <c:v>2017 T1</c:v>
                </c:pt>
                <c:pt idx="21">
                  <c:v>2017 T2</c:v>
                </c:pt>
                <c:pt idx="22">
                  <c:v>2017 T3</c:v>
                </c:pt>
                <c:pt idx="23">
                  <c:v>2017 T4</c:v>
                </c:pt>
                <c:pt idx="24">
                  <c:v>2018 T1</c:v>
                </c:pt>
                <c:pt idx="25">
                  <c:v>2018 T2</c:v>
                </c:pt>
                <c:pt idx="26">
                  <c:v>2018 T3</c:v>
                </c:pt>
                <c:pt idx="27">
                  <c:v>2018 T4</c:v>
                </c:pt>
                <c:pt idx="28">
                  <c:v>2019 T1</c:v>
                </c:pt>
                <c:pt idx="29">
                  <c:v>2019 T2</c:v>
                </c:pt>
              </c:strCache>
            </c:strRef>
          </c:cat>
          <c:val>
            <c:numRef>
              <c:f>'Audiencias Provinciales'!$C$20:$AF$20</c:f>
              <c:numCache>
                <c:formatCode>0.0%</c:formatCode>
                <c:ptCount val="30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0.9285714285714286</c:v>
                </c:pt>
                <c:pt idx="10">
                  <c:v>1</c:v>
                </c:pt>
                <c:pt idx="11">
                  <c:v>1</c:v>
                </c:pt>
                <c:pt idx="12">
                  <c:v>0.83333333333333337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0.9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0.9</c:v>
                </c:pt>
                <c:pt idx="24">
                  <c:v>1</c:v>
                </c:pt>
                <c:pt idx="25">
                  <c:v>0.92300000000000004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455872"/>
        <c:axId val="153138240"/>
      </c:lineChart>
      <c:catAx>
        <c:axId val="14145587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1380000"/>
          <a:lstStyle/>
          <a:p>
            <a:pPr>
              <a:defRPr sz="700" b="1" i="0" baseline="0">
                <a:latin typeface="Verdana" panose="020B0604030504040204" pitchFamily="34" charset="0"/>
              </a:defRPr>
            </a:pPr>
            <a:endParaRPr lang="es-ES"/>
          </a:p>
        </c:txPr>
        <c:crossAx val="153138240"/>
        <c:crosses val="autoZero"/>
        <c:auto val="1"/>
        <c:lblAlgn val="ctr"/>
        <c:lblOffset val="100"/>
        <c:noMultiLvlLbl val="0"/>
      </c:catAx>
      <c:valAx>
        <c:axId val="153138240"/>
        <c:scaling>
          <c:orientation val="minMax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txPr>
          <a:bodyPr/>
          <a:lstStyle/>
          <a:p>
            <a:pPr>
              <a:defRPr sz="700" b="1" i="0" baseline="0">
                <a:latin typeface="Verdana" panose="020B0604030504040204" pitchFamily="34" charset="0"/>
              </a:defRPr>
            </a:pPr>
            <a:endParaRPr lang="es-ES"/>
          </a:p>
        </c:txPr>
        <c:crossAx val="141455872"/>
        <c:crosses val="autoZero"/>
        <c:crossBetween val="between"/>
      </c:valAx>
      <c:spPr>
        <a:noFill/>
      </c:spPr>
    </c:plotArea>
    <c:legend>
      <c:legendPos val="b"/>
      <c:layout/>
      <c:overlay val="0"/>
      <c:txPr>
        <a:bodyPr/>
        <a:lstStyle/>
        <a:p>
          <a:pPr>
            <a:defRPr sz="700" b="1" i="0" baseline="0">
              <a:latin typeface="Verdana" panose="020B0604030504040204" pitchFamily="34" charset="0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75000"/>
      </a:schemeClr>
    </a:solidFill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sz="1400" b="0">
                <a:solidFill>
                  <a:sysClr val="windowText" lastClr="000000"/>
                </a:solidFill>
                <a:effectLst/>
                <a:latin typeface="Verdana" panose="020B0604030504040204" pitchFamily="34" charset="0"/>
                <a:ea typeface="Verdana" panose="020B0604030504040204" pitchFamily="34" charset="0"/>
              </a:rPr>
              <a:t>Porcentaje sentencias confirmatorias en apelaciones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4.567330125400991E-2"/>
          <c:y val="0.10895029934847685"/>
          <c:w val="0.92576379775444739"/>
          <c:h val="0.73402293537594643"/>
        </c:manualLayout>
      </c:layout>
      <c:lineChart>
        <c:grouping val="stacked"/>
        <c:varyColors val="0"/>
        <c:ser>
          <c:idx val="0"/>
          <c:order val="0"/>
          <c:tx>
            <c:strRef>
              <c:f>'Audiencias Provinciales'!$B$24</c:f>
              <c:strCache>
                <c:ptCount val="1"/>
                <c:pt idx="0">
                  <c:v>% confirmación</c:v>
                </c:pt>
              </c:strCache>
            </c:strRef>
          </c:tx>
          <c:dLbls>
            <c:txPr>
              <a:bodyPr rot="1380000"/>
              <a:lstStyle/>
              <a:p>
                <a:pPr>
                  <a:defRPr sz="700" b="1" i="0" baseline="0">
                    <a:latin typeface="Verdana" panose="020B060403050404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'Audiencias Provinciales'!$C$11:$AF$11</c:f>
              <c:strCache>
                <c:ptCount val="30"/>
                <c:pt idx="0">
                  <c:v>2012 T1</c:v>
                </c:pt>
                <c:pt idx="1">
                  <c:v>2012 T2</c:v>
                </c:pt>
                <c:pt idx="2">
                  <c:v>2012 T3</c:v>
                </c:pt>
                <c:pt idx="3">
                  <c:v>2012 T4</c:v>
                </c:pt>
                <c:pt idx="4">
                  <c:v>2013 T1</c:v>
                </c:pt>
                <c:pt idx="5">
                  <c:v>2013 T2</c:v>
                </c:pt>
                <c:pt idx="6">
                  <c:v>2013 T3</c:v>
                </c:pt>
                <c:pt idx="7">
                  <c:v>2013 T4</c:v>
                </c:pt>
                <c:pt idx="8">
                  <c:v>2014 T1</c:v>
                </c:pt>
                <c:pt idx="9">
                  <c:v>2014 T2</c:v>
                </c:pt>
                <c:pt idx="10">
                  <c:v>2014 T3</c:v>
                </c:pt>
                <c:pt idx="11">
                  <c:v>2014 T4</c:v>
                </c:pt>
                <c:pt idx="12">
                  <c:v>2015 T1</c:v>
                </c:pt>
                <c:pt idx="13">
                  <c:v>2015 T2</c:v>
                </c:pt>
                <c:pt idx="14">
                  <c:v>2015 T3</c:v>
                </c:pt>
                <c:pt idx="15">
                  <c:v>2015 T4</c:v>
                </c:pt>
                <c:pt idx="16">
                  <c:v>2016 T1</c:v>
                </c:pt>
                <c:pt idx="17">
                  <c:v>2016 T2</c:v>
                </c:pt>
                <c:pt idx="18">
                  <c:v>2016 T3</c:v>
                </c:pt>
                <c:pt idx="19">
                  <c:v>2016 T4</c:v>
                </c:pt>
                <c:pt idx="20">
                  <c:v>2017 T1</c:v>
                </c:pt>
                <c:pt idx="21">
                  <c:v>2017 T2</c:v>
                </c:pt>
                <c:pt idx="22">
                  <c:v>2017 T3</c:v>
                </c:pt>
                <c:pt idx="23">
                  <c:v>2017 T4</c:v>
                </c:pt>
                <c:pt idx="24">
                  <c:v>2018 T1</c:v>
                </c:pt>
                <c:pt idx="25">
                  <c:v>2018 T2</c:v>
                </c:pt>
                <c:pt idx="26">
                  <c:v>2018 T3</c:v>
                </c:pt>
                <c:pt idx="27">
                  <c:v>2018 T4</c:v>
                </c:pt>
                <c:pt idx="28">
                  <c:v>2019 T1</c:v>
                </c:pt>
                <c:pt idx="29">
                  <c:v>2019 T2</c:v>
                </c:pt>
              </c:strCache>
            </c:strRef>
          </c:cat>
          <c:val>
            <c:numRef>
              <c:f>'Audiencias Provinciales'!$C$24:$AF$24</c:f>
              <c:numCache>
                <c:formatCode>0.0%</c:formatCode>
                <c:ptCount val="30"/>
                <c:pt idx="0">
                  <c:v>0.76553287981859408</c:v>
                </c:pt>
                <c:pt idx="1">
                  <c:v>0.75067628494138861</c:v>
                </c:pt>
                <c:pt idx="2">
                  <c:v>0.74550128534704374</c:v>
                </c:pt>
                <c:pt idx="3">
                  <c:v>0.7226514843432289</c:v>
                </c:pt>
                <c:pt idx="4">
                  <c:v>0.74048738777255241</c:v>
                </c:pt>
                <c:pt idx="5">
                  <c:v>0.70983302411873839</c:v>
                </c:pt>
                <c:pt idx="6">
                  <c:v>0.78285714285714281</c:v>
                </c:pt>
                <c:pt idx="7">
                  <c:v>0.77568042142230031</c:v>
                </c:pt>
                <c:pt idx="8">
                  <c:v>0.77076250607090824</c:v>
                </c:pt>
                <c:pt idx="9">
                  <c:v>0.8134939759036145</c:v>
                </c:pt>
                <c:pt idx="10">
                  <c:v>0.82242339832869082</c:v>
                </c:pt>
                <c:pt idx="11">
                  <c:v>0.82532127558305568</c:v>
                </c:pt>
                <c:pt idx="12">
                  <c:v>0.79161947904869767</c:v>
                </c:pt>
                <c:pt idx="13">
                  <c:v>0.8176165803108808</c:v>
                </c:pt>
                <c:pt idx="14">
                  <c:v>0.8186770428015564</c:v>
                </c:pt>
                <c:pt idx="15">
                  <c:v>0.81305309734513276</c:v>
                </c:pt>
                <c:pt idx="16">
                  <c:v>0.81776504297994268</c:v>
                </c:pt>
                <c:pt idx="17">
                  <c:v>0.82272282076395686</c:v>
                </c:pt>
                <c:pt idx="18">
                  <c:v>0.84323922734026746</c:v>
                </c:pt>
                <c:pt idx="19">
                  <c:v>0.84107860011474467</c:v>
                </c:pt>
                <c:pt idx="20">
                  <c:v>0.83283433133732532</c:v>
                </c:pt>
                <c:pt idx="21">
                  <c:v>0.82714054927302105</c:v>
                </c:pt>
                <c:pt idx="22">
                  <c:v>0.83820224719101122</c:v>
                </c:pt>
                <c:pt idx="23">
                  <c:v>0.84599999999999997</c:v>
                </c:pt>
                <c:pt idx="24">
                  <c:v>0.84699999999999998</c:v>
                </c:pt>
                <c:pt idx="25">
                  <c:v>0.83599999999999997</c:v>
                </c:pt>
                <c:pt idx="26">
                  <c:v>0.84499999999999997</c:v>
                </c:pt>
                <c:pt idx="27">
                  <c:v>0.84299999999999997</c:v>
                </c:pt>
                <c:pt idx="28">
                  <c:v>0.83680387409200974</c:v>
                </c:pt>
                <c:pt idx="29">
                  <c:v>0.83711911357340718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426304"/>
        <c:axId val="153140544"/>
      </c:lineChart>
      <c:catAx>
        <c:axId val="13942630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1380000"/>
          <a:lstStyle/>
          <a:p>
            <a:pPr>
              <a:defRPr sz="700" b="1" i="0" baseline="0">
                <a:latin typeface="Verdana" panose="020B0604030504040204" pitchFamily="34" charset="0"/>
              </a:defRPr>
            </a:pPr>
            <a:endParaRPr lang="es-ES"/>
          </a:p>
        </c:txPr>
        <c:crossAx val="153140544"/>
        <c:crosses val="autoZero"/>
        <c:auto val="1"/>
        <c:lblAlgn val="ctr"/>
        <c:lblOffset val="100"/>
        <c:noMultiLvlLbl val="0"/>
      </c:catAx>
      <c:valAx>
        <c:axId val="153140544"/>
        <c:scaling>
          <c:orientation val="minMax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txPr>
          <a:bodyPr/>
          <a:lstStyle/>
          <a:p>
            <a:pPr>
              <a:defRPr sz="700" b="1" i="0" baseline="0">
                <a:latin typeface="Verdana" panose="020B0604030504040204" pitchFamily="34" charset="0"/>
              </a:defRPr>
            </a:pPr>
            <a:endParaRPr lang="es-ES"/>
          </a:p>
        </c:txPr>
        <c:crossAx val="139426304"/>
        <c:crosses val="autoZero"/>
        <c:crossBetween val="between"/>
      </c:valAx>
      <c:spPr>
        <a:noFill/>
      </c:spPr>
    </c:plotArea>
    <c:legend>
      <c:legendPos val="b"/>
      <c:layout/>
      <c:overlay val="0"/>
      <c:txPr>
        <a:bodyPr/>
        <a:lstStyle/>
        <a:p>
          <a:pPr>
            <a:defRPr sz="800" b="1" i="0" baseline="0">
              <a:latin typeface="Verdana" panose="020B0604030504040204" pitchFamily="34" charset="0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75000"/>
      </a:schemeClr>
    </a:solidFill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 b="0" baseline="0">
                <a:solidFill>
                  <a:sysClr val="windowText" lastClr="000000"/>
                </a:solidFill>
                <a:latin typeface="Verdana" panose="020B0604030504040204" pitchFamily="34" charset="0"/>
              </a:rPr>
              <a:t>Porcentaje adoptadas</a:t>
            </a:r>
          </a:p>
        </c:rich>
      </c:tx>
      <c:layout>
        <c:manualLayout>
          <c:xMode val="edge"/>
          <c:yMode val="edge"/>
          <c:x val="0.4086921296296297"/>
          <c:y val="3.678160539088420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9651866433362492E-2"/>
          <c:y val="0.14180632850483393"/>
          <c:w val="0.88299568022747155"/>
          <c:h val="0.74487571003186237"/>
        </c:manualLayout>
      </c:layout>
      <c:lineChart>
        <c:grouping val="stacked"/>
        <c:varyColors val="0"/>
        <c:ser>
          <c:idx val="0"/>
          <c:order val="0"/>
          <c:tx>
            <c:strRef>
              <c:f>'Órdenes y Medidas'!$B$19</c:f>
              <c:strCache>
                <c:ptCount val="1"/>
                <c:pt idx="0">
                  <c:v>Porcentaje adoptadas</c:v>
                </c:pt>
              </c:strCache>
            </c:strRef>
          </c:tx>
          <c:dLbls>
            <c:txPr>
              <a:bodyPr rot="1380000"/>
              <a:lstStyle/>
              <a:p>
                <a:pPr>
                  <a:defRPr sz="600" baseline="0">
                    <a:latin typeface="Verdana" panose="020B0604030504040204" pitchFamily="34" charset="0"/>
                  </a:defRPr>
                </a:pPr>
                <a:endParaRPr lang="es-ES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'Órdenes y Medidas'!$C$13:$AF$13</c:f>
              <c:strCache>
                <c:ptCount val="30"/>
                <c:pt idx="0">
                  <c:v>2012 T1</c:v>
                </c:pt>
                <c:pt idx="1">
                  <c:v>2012 T2</c:v>
                </c:pt>
                <c:pt idx="2">
                  <c:v>2012 T3</c:v>
                </c:pt>
                <c:pt idx="3">
                  <c:v>2012 T4</c:v>
                </c:pt>
                <c:pt idx="4">
                  <c:v>2013 T1</c:v>
                </c:pt>
                <c:pt idx="5">
                  <c:v>2013 T2</c:v>
                </c:pt>
                <c:pt idx="6">
                  <c:v>2013 T3</c:v>
                </c:pt>
                <c:pt idx="7">
                  <c:v>2013 T4</c:v>
                </c:pt>
                <c:pt idx="8">
                  <c:v>2014 T1</c:v>
                </c:pt>
                <c:pt idx="9">
                  <c:v>2014 T2</c:v>
                </c:pt>
                <c:pt idx="10">
                  <c:v>2014 T3</c:v>
                </c:pt>
                <c:pt idx="11">
                  <c:v>2014 T4</c:v>
                </c:pt>
                <c:pt idx="12">
                  <c:v>2015 T1</c:v>
                </c:pt>
                <c:pt idx="13">
                  <c:v>2015 T2</c:v>
                </c:pt>
                <c:pt idx="14">
                  <c:v>2015 T3</c:v>
                </c:pt>
                <c:pt idx="15">
                  <c:v>2015 T4</c:v>
                </c:pt>
                <c:pt idx="16">
                  <c:v>2016 T1</c:v>
                </c:pt>
                <c:pt idx="17">
                  <c:v>2016 T2</c:v>
                </c:pt>
                <c:pt idx="18">
                  <c:v>2016 T3</c:v>
                </c:pt>
                <c:pt idx="19">
                  <c:v>2016 T4</c:v>
                </c:pt>
                <c:pt idx="20">
                  <c:v>2017 T1</c:v>
                </c:pt>
                <c:pt idx="21">
                  <c:v>2017 T2</c:v>
                </c:pt>
                <c:pt idx="22">
                  <c:v>2017 T3</c:v>
                </c:pt>
                <c:pt idx="23">
                  <c:v>2017 T4</c:v>
                </c:pt>
                <c:pt idx="24">
                  <c:v>2018 T1</c:v>
                </c:pt>
                <c:pt idx="25">
                  <c:v>2018 T2</c:v>
                </c:pt>
                <c:pt idx="26">
                  <c:v>2018 T3</c:v>
                </c:pt>
                <c:pt idx="27">
                  <c:v>2018 T4</c:v>
                </c:pt>
                <c:pt idx="28">
                  <c:v>2019 T1</c:v>
                </c:pt>
                <c:pt idx="29">
                  <c:v>2019 T2</c:v>
                </c:pt>
              </c:strCache>
            </c:strRef>
          </c:cat>
          <c:val>
            <c:numRef>
              <c:f>'Órdenes y Medidas'!$C$19:$AF$19</c:f>
              <c:numCache>
                <c:formatCode>0.0%</c:formatCode>
                <c:ptCount val="30"/>
                <c:pt idx="0">
                  <c:v>0.62712269791915809</c:v>
                </c:pt>
                <c:pt idx="1">
                  <c:v>0.61877667140825032</c:v>
                </c:pt>
                <c:pt idx="2">
                  <c:v>0.62185804451334292</c:v>
                </c:pt>
                <c:pt idx="3">
                  <c:v>0.58948155533399804</c:v>
                </c:pt>
                <c:pt idx="4">
                  <c:v>0.59135483870967742</c:v>
                </c:pt>
                <c:pt idx="5">
                  <c:v>0.58899325626204235</c:v>
                </c:pt>
                <c:pt idx="6">
                  <c:v>0.60100596561001285</c:v>
                </c:pt>
                <c:pt idx="7">
                  <c:v>0.5757170636849781</c:v>
                </c:pt>
                <c:pt idx="8">
                  <c:v>0.58306851404601501</c:v>
                </c:pt>
                <c:pt idx="9">
                  <c:v>0.55469862363550071</c:v>
                </c:pt>
                <c:pt idx="10">
                  <c:v>0.55841943908254799</c:v>
                </c:pt>
                <c:pt idx="11">
                  <c:v>0.56974581525108492</c:v>
                </c:pt>
                <c:pt idx="12">
                  <c:v>0.57017126546146524</c:v>
                </c:pt>
                <c:pt idx="13">
                  <c:v>0.55854978354978357</c:v>
                </c:pt>
                <c:pt idx="14">
                  <c:v>0.56796413287140823</c:v>
                </c:pt>
                <c:pt idx="15">
                  <c:v>0.6</c:v>
                </c:pt>
                <c:pt idx="16">
                  <c:v>0.63047054952286941</c:v>
                </c:pt>
                <c:pt idx="17">
                  <c:v>0.63659121727339107</c:v>
                </c:pt>
                <c:pt idx="18">
                  <c:v>0.64722743896411983</c:v>
                </c:pt>
                <c:pt idx="19">
                  <c:v>0.65331143951833603</c:v>
                </c:pt>
                <c:pt idx="20">
                  <c:v>0.6773680864589956</c:v>
                </c:pt>
                <c:pt idx="21">
                  <c:v>0.67906658855692248</c:v>
                </c:pt>
                <c:pt idx="22">
                  <c:v>0.68163682864450126</c:v>
                </c:pt>
                <c:pt idx="23">
                  <c:v>0.66800000000000004</c:v>
                </c:pt>
                <c:pt idx="24">
                  <c:v>0.68700000000000006</c:v>
                </c:pt>
                <c:pt idx="25">
                  <c:v>0.67800000000000005</c:v>
                </c:pt>
                <c:pt idx="26">
                  <c:v>0.67900000000000005</c:v>
                </c:pt>
                <c:pt idx="27">
                  <c:v>0.72199999999999998</c:v>
                </c:pt>
                <c:pt idx="28">
                  <c:v>0.67103882476390342</c:v>
                </c:pt>
                <c:pt idx="29">
                  <c:v>0.70434613135840962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652032"/>
        <c:axId val="153112512"/>
      </c:lineChart>
      <c:catAx>
        <c:axId val="14865203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1380000"/>
          <a:lstStyle/>
          <a:p>
            <a:pPr>
              <a:defRPr sz="600" baseline="0">
                <a:latin typeface="Verdana" panose="020B0604030504040204" pitchFamily="34" charset="0"/>
              </a:defRPr>
            </a:pPr>
            <a:endParaRPr lang="es-ES"/>
          </a:p>
        </c:txPr>
        <c:crossAx val="153112512"/>
        <c:crosses val="autoZero"/>
        <c:auto val="1"/>
        <c:lblAlgn val="ctr"/>
        <c:lblOffset val="100"/>
        <c:noMultiLvlLbl val="0"/>
      </c:catAx>
      <c:valAx>
        <c:axId val="153112512"/>
        <c:scaling>
          <c:orientation val="minMax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txPr>
          <a:bodyPr/>
          <a:lstStyle/>
          <a:p>
            <a:pPr>
              <a:defRPr sz="600" baseline="0">
                <a:latin typeface="Verdana" panose="020B0604030504040204" pitchFamily="34" charset="0"/>
              </a:defRPr>
            </a:pPr>
            <a:endParaRPr lang="es-ES"/>
          </a:p>
        </c:txPr>
        <c:crossAx val="148652032"/>
        <c:crosses val="autoZero"/>
        <c:crossBetween val="between"/>
      </c:valAx>
      <c:spPr>
        <a:noFill/>
      </c:spPr>
    </c:plotArea>
    <c:plotVisOnly val="1"/>
    <c:dispBlanksAs val="zero"/>
    <c:showDLblsOverMax val="0"/>
  </c:chart>
  <c:spPr>
    <a:solidFill>
      <a:schemeClr val="bg1">
        <a:lumMod val="75000"/>
      </a:schemeClr>
    </a:solidFill>
    <a:ln>
      <a:noFill/>
    </a:ln>
  </c:spPr>
  <c:txPr>
    <a:bodyPr/>
    <a:lstStyle/>
    <a:p>
      <a:pPr>
        <a:defRPr sz="800" b="1" i="0" baseline="0"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en-US" sz="1400" b="0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+mn-ea"/>
                <a:cs typeface="+mn-cs"/>
              </a:defRPr>
            </a:pPr>
            <a:r>
              <a:rPr lang="en-US" sz="1400" b="0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+mn-ea"/>
                <a:cs typeface="+mn-cs"/>
              </a:rPr>
              <a:t>Órdenes y Medidas Incoadas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6.9651866433362492E-2"/>
          <c:y val="0.14180632850483393"/>
          <c:w val="0.88299568022747155"/>
          <c:h val="0.74487571003186237"/>
        </c:manualLayout>
      </c:layout>
      <c:lineChart>
        <c:grouping val="stacked"/>
        <c:varyColors val="0"/>
        <c:ser>
          <c:idx val="0"/>
          <c:order val="0"/>
          <c:tx>
            <c:strRef>
              <c:f>'Órdenes y Medidas'!$B$14</c:f>
              <c:strCache>
                <c:ptCount val="1"/>
                <c:pt idx="0">
                  <c:v>Órdenes y Medidas incoadas</c:v>
                </c:pt>
              </c:strCache>
            </c:strRef>
          </c:tx>
          <c:dLbls>
            <c:txPr>
              <a:bodyPr rot="1380000"/>
              <a:lstStyle/>
              <a:p>
                <a:pPr>
                  <a:defRPr sz="600" baseline="0">
                    <a:latin typeface="Verdana" panose="020B0604030504040204" pitchFamily="34" charset="0"/>
                  </a:defRPr>
                </a:pPr>
                <a:endParaRPr lang="es-ES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'Órdenes y Medidas'!$C$13:$AF$13</c:f>
              <c:strCache>
                <c:ptCount val="30"/>
                <c:pt idx="0">
                  <c:v>2012 T1</c:v>
                </c:pt>
                <c:pt idx="1">
                  <c:v>2012 T2</c:v>
                </c:pt>
                <c:pt idx="2">
                  <c:v>2012 T3</c:v>
                </c:pt>
                <c:pt idx="3">
                  <c:v>2012 T4</c:v>
                </c:pt>
                <c:pt idx="4">
                  <c:v>2013 T1</c:v>
                </c:pt>
                <c:pt idx="5">
                  <c:v>2013 T2</c:v>
                </c:pt>
                <c:pt idx="6">
                  <c:v>2013 T3</c:v>
                </c:pt>
                <c:pt idx="7">
                  <c:v>2013 T4</c:v>
                </c:pt>
                <c:pt idx="8">
                  <c:v>2014 T1</c:v>
                </c:pt>
                <c:pt idx="9">
                  <c:v>2014 T2</c:v>
                </c:pt>
                <c:pt idx="10">
                  <c:v>2014 T3</c:v>
                </c:pt>
                <c:pt idx="11">
                  <c:v>2014 T4</c:v>
                </c:pt>
                <c:pt idx="12">
                  <c:v>2015 T1</c:v>
                </c:pt>
                <c:pt idx="13">
                  <c:v>2015 T2</c:v>
                </c:pt>
                <c:pt idx="14">
                  <c:v>2015 T3</c:v>
                </c:pt>
                <c:pt idx="15">
                  <c:v>2015 T4</c:v>
                </c:pt>
                <c:pt idx="16">
                  <c:v>2016 T1</c:v>
                </c:pt>
                <c:pt idx="17">
                  <c:v>2016 T2</c:v>
                </c:pt>
                <c:pt idx="18">
                  <c:v>2016 T3</c:v>
                </c:pt>
                <c:pt idx="19">
                  <c:v>2016 T4</c:v>
                </c:pt>
                <c:pt idx="20">
                  <c:v>2017 T1</c:v>
                </c:pt>
                <c:pt idx="21">
                  <c:v>2017 T2</c:v>
                </c:pt>
                <c:pt idx="22">
                  <c:v>2017 T3</c:v>
                </c:pt>
                <c:pt idx="23">
                  <c:v>2017 T4</c:v>
                </c:pt>
                <c:pt idx="24">
                  <c:v>2018 T1</c:v>
                </c:pt>
                <c:pt idx="25">
                  <c:v>2018 T2</c:v>
                </c:pt>
                <c:pt idx="26">
                  <c:v>2018 T3</c:v>
                </c:pt>
                <c:pt idx="27">
                  <c:v>2018 T4</c:v>
                </c:pt>
                <c:pt idx="28">
                  <c:v>2019 T1</c:v>
                </c:pt>
                <c:pt idx="29">
                  <c:v>2019 T2</c:v>
                </c:pt>
              </c:strCache>
            </c:strRef>
          </c:cat>
          <c:val>
            <c:numRef>
              <c:f>'Órdenes y Medidas'!$C$14:$AF$14</c:f>
              <c:numCache>
                <c:formatCode>#,##0</c:formatCode>
                <c:ptCount val="30"/>
                <c:pt idx="0">
                  <c:v>8362</c:v>
                </c:pt>
                <c:pt idx="1">
                  <c:v>9139</c:v>
                </c:pt>
                <c:pt idx="2">
                  <c:v>9031</c:v>
                </c:pt>
                <c:pt idx="3">
                  <c:v>8024</c:v>
                </c:pt>
                <c:pt idx="4">
                  <c:v>7750</c:v>
                </c:pt>
                <c:pt idx="5">
                  <c:v>8304</c:v>
                </c:pt>
                <c:pt idx="6">
                  <c:v>8549</c:v>
                </c:pt>
                <c:pt idx="7">
                  <c:v>8228</c:v>
                </c:pt>
                <c:pt idx="8">
                  <c:v>7867</c:v>
                </c:pt>
                <c:pt idx="9">
                  <c:v>8428</c:v>
                </c:pt>
                <c:pt idx="10">
                  <c:v>8807</c:v>
                </c:pt>
                <c:pt idx="11">
                  <c:v>8065</c:v>
                </c:pt>
                <c:pt idx="12">
                  <c:v>8408</c:v>
                </c:pt>
                <c:pt idx="13">
                  <c:v>9240</c:v>
                </c:pt>
                <c:pt idx="14">
                  <c:v>9814</c:v>
                </c:pt>
                <c:pt idx="15">
                  <c:v>8830</c:v>
                </c:pt>
                <c:pt idx="16">
                  <c:v>9117</c:v>
                </c:pt>
                <c:pt idx="17">
                  <c:v>9587</c:v>
                </c:pt>
                <c:pt idx="18">
                  <c:v>10117</c:v>
                </c:pt>
                <c:pt idx="19">
                  <c:v>9135</c:v>
                </c:pt>
                <c:pt idx="20">
                  <c:v>9438</c:v>
                </c:pt>
                <c:pt idx="21">
                  <c:v>10242</c:v>
                </c:pt>
                <c:pt idx="22">
                  <c:v>9775</c:v>
                </c:pt>
                <c:pt idx="23">
                  <c:v>9033</c:v>
                </c:pt>
                <c:pt idx="24">
                  <c:v>9104</c:v>
                </c:pt>
                <c:pt idx="25">
                  <c:v>9906</c:v>
                </c:pt>
                <c:pt idx="26">
                  <c:v>10257</c:v>
                </c:pt>
                <c:pt idx="27">
                  <c:v>9909</c:v>
                </c:pt>
                <c:pt idx="28">
                  <c:v>9530</c:v>
                </c:pt>
                <c:pt idx="29">
                  <c:v>10262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655104"/>
        <c:axId val="153114240"/>
      </c:lineChart>
      <c:catAx>
        <c:axId val="14865510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1380000"/>
          <a:lstStyle/>
          <a:p>
            <a:pPr>
              <a:defRPr sz="600" baseline="0">
                <a:latin typeface="Verdana" panose="020B0604030504040204" pitchFamily="34" charset="0"/>
              </a:defRPr>
            </a:pPr>
            <a:endParaRPr lang="es-ES"/>
          </a:p>
        </c:txPr>
        <c:crossAx val="153114240"/>
        <c:crosses val="autoZero"/>
        <c:auto val="1"/>
        <c:lblAlgn val="ctr"/>
        <c:lblOffset val="100"/>
        <c:noMultiLvlLbl val="0"/>
      </c:catAx>
      <c:valAx>
        <c:axId val="153114240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600" baseline="0">
                <a:latin typeface="Verdana" panose="020B0604030504040204" pitchFamily="34" charset="0"/>
              </a:defRPr>
            </a:pPr>
            <a:endParaRPr lang="es-ES"/>
          </a:p>
        </c:txPr>
        <c:crossAx val="148655104"/>
        <c:crosses val="autoZero"/>
        <c:crossBetween val="between"/>
      </c:valAx>
      <c:spPr>
        <a:noFill/>
      </c:spPr>
    </c:plotArea>
    <c:plotVisOnly val="1"/>
    <c:dispBlanksAs val="zero"/>
    <c:showDLblsOverMax val="0"/>
  </c:chart>
  <c:spPr>
    <a:solidFill>
      <a:schemeClr val="bg1">
        <a:lumMod val="75000"/>
      </a:schemeClr>
    </a:solidFill>
    <a:ln>
      <a:noFill/>
    </a:ln>
  </c:spPr>
  <c:txPr>
    <a:bodyPr/>
    <a:lstStyle/>
    <a:p>
      <a:pPr>
        <a:defRPr sz="800" b="1" i="0" baseline="0"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5156386701662291E-2"/>
          <c:y val="0.13976932558549041"/>
          <c:w val="0.83956537984835233"/>
          <c:h val="0.70938611551329456"/>
        </c:manualLayout>
      </c:layout>
      <c:lineChart>
        <c:grouping val="stacked"/>
        <c:varyColors val="0"/>
        <c:ser>
          <c:idx val="0"/>
          <c:order val="0"/>
          <c:tx>
            <c:strRef>
              <c:f>Enjuiciados!$B$18</c:f>
              <c:strCache>
                <c:ptCount val="1"/>
                <c:pt idx="0">
                  <c:v>% condenas entre enjuiciados españoles</c:v>
                </c:pt>
              </c:strCache>
            </c:strRef>
          </c:tx>
          <c:dLbls>
            <c:txPr>
              <a:bodyPr rot="1380000"/>
              <a:lstStyle/>
              <a:p>
                <a:pPr>
                  <a:defRPr sz="600" b="1" i="0" baseline="0">
                    <a:latin typeface="Verdana" panose="020B060403050404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Enjuiciados!$C$11:$AF$11</c:f>
              <c:strCache>
                <c:ptCount val="30"/>
                <c:pt idx="0">
                  <c:v>2012 T1</c:v>
                </c:pt>
                <c:pt idx="1">
                  <c:v>2012 T2</c:v>
                </c:pt>
                <c:pt idx="2">
                  <c:v>2012 T3</c:v>
                </c:pt>
                <c:pt idx="3">
                  <c:v>2012 T4</c:v>
                </c:pt>
                <c:pt idx="4">
                  <c:v>2013 T1</c:v>
                </c:pt>
                <c:pt idx="5">
                  <c:v>2013 T2</c:v>
                </c:pt>
                <c:pt idx="6">
                  <c:v>2013 T3</c:v>
                </c:pt>
                <c:pt idx="7">
                  <c:v>2013 T4</c:v>
                </c:pt>
                <c:pt idx="8">
                  <c:v>2014 T1</c:v>
                </c:pt>
                <c:pt idx="9">
                  <c:v>2014 T2</c:v>
                </c:pt>
                <c:pt idx="10">
                  <c:v>2014 T3</c:v>
                </c:pt>
                <c:pt idx="11">
                  <c:v>2014 T4</c:v>
                </c:pt>
                <c:pt idx="12">
                  <c:v>2015 T1</c:v>
                </c:pt>
                <c:pt idx="13">
                  <c:v>2015 T2</c:v>
                </c:pt>
                <c:pt idx="14">
                  <c:v>2015 T3</c:v>
                </c:pt>
                <c:pt idx="15">
                  <c:v>2015 T4</c:v>
                </c:pt>
                <c:pt idx="16">
                  <c:v>2016 T1</c:v>
                </c:pt>
                <c:pt idx="17">
                  <c:v>2016 T2</c:v>
                </c:pt>
                <c:pt idx="18">
                  <c:v>2016 T3</c:v>
                </c:pt>
                <c:pt idx="19">
                  <c:v>2016 T4</c:v>
                </c:pt>
                <c:pt idx="20">
                  <c:v>2017 T1</c:v>
                </c:pt>
                <c:pt idx="21">
                  <c:v>2017 T2</c:v>
                </c:pt>
                <c:pt idx="22">
                  <c:v>2017 T3</c:v>
                </c:pt>
                <c:pt idx="23">
                  <c:v>2017 T4</c:v>
                </c:pt>
                <c:pt idx="24">
                  <c:v>2018 T1</c:v>
                </c:pt>
                <c:pt idx="25">
                  <c:v>2018 T2</c:v>
                </c:pt>
                <c:pt idx="26">
                  <c:v>2018 T3</c:v>
                </c:pt>
                <c:pt idx="27">
                  <c:v>2018 T4</c:v>
                </c:pt>
                <c:pt idx="28">
                  <c:v>2019 T1</c:v>
                </c:pt>
                <c:pt idx="29">
                  <c:v>2019 T2</c:v>
                </c:pt>
              </c:strCache>
            </c:strRef>
          </c:cat>
          <c:val>
            <c:numRef>
              <c:f>Enjuiciados!$C$18:$AF$18</c:f>
              <c:numCache>
                <c:formatCode>0.0%</c:formatCode>
                <c:ptCount val="30"/>
                <c:pt idx="0">
                  <c:v>0.65562360801781738</c:v>
                </c:pt>
                <c:pt idx="1">
                  <c:v>0.70210105052526262</c:v>
                </c:pt>
                <c:pt idx="2">
                  <c:v>0.74590626764539814</c:v>
                </c:pt>
                <c:pt idx="3">
                  <c:v>0.68302714559912259</c:v>
                </c:pt>
                <c:pt idx="4">
                  <c:v>0.69338677354709422</c:v>
                </c:pt>
                <c:pt idx="5">
                  <c:v>0.7071600965406275</c:v>
                </c:pt>
                <c:pt idx="6">
                  <c:v>0.7548906789413119</c:v>
                </c:pt>
                <c:pt idx="7">
                  <c:v>0.69324473975636769</c:v>
                </c:pt>
                <c:pt idx="8">
                  <c:v>0.70217575586323822</c:v>
                </c:pt>
                <c:pt idx="9">
                  <c:v>0.71329787234042552</c:v>
                </c:pt>
                <c:pt idx="10">
                  <c:v>0.78240355259505967</c:v>
                </c:pt>
                <c:pt idx="11">
                  <c:v>0.70516556291390731</c:v>
                </c:pt>
                <c:pt idx="12">
                  <c:v>0.7164536741214057</c:v>
                </c:pt>
                <c:pt idx="13">
                  <c:v>0.7345995893223819</c:v>
                </c:pt>
                <c:pt idx="14">
                  <c:v>0.77458174346932784</c:v>
                </c:pt>
                <c:pt idx="15">
                  <c:v>0.74314417594352433</c:v>
                </c:pt>
                <c:pt idx="16">
                  <c:v>0.7747222222222222</c:v>
                </c:pt>
                <c:pt idx="17">
                  <c:v>0.79123120061177665</c:v>
                </c:pt>
                <c:pt idx="18">
                  <c:v>0.8421472229604039</c:v>
                </c:pt>
                <c:pt idx="19">
                  <c:v>0.78710222472542946</c:v>
                </c:pt>
                <c:pt idx="20">
                  <c:v>0.8060298826040555</c:v>
                </c:pt>
                <c:pt idx="21">
                  <c:v>0.81177654755913442</c:v>
                </c:pt>
                <c:pt idx="22">
                  <c:v>0.84385201305767144</c:v>
                </c:pt>
                <c:pt idx="23">
                  <c:v>0.80900000000000005</c:v>
                </c:pt>
                <c:pt idx="24">
                  <c:v>0.81899999999999995</c:v>
                </c:pt>
                <c:pt idx="25">
                  <c:v>0.83399999999999996</c:v>
                </c:pt>
                <c:pt idx="26">
                  <c:v>0.876</c:v>
                </c:pt>
                <c:pt idx="27">
                  <c:v>0.83599999999999997</c:v>
                </c:pt>
                <c:pt idx="28">
                  <c:v>0.84223366766061258</c:v>
                </c:pt>
                <c:pt idx="29">
                  <c:v>0.85323446688826388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Enjuiciados!$B$19</c:f>
              <c:strCache>
                <c:ptCount val="1"/>
                <c:pt idx="0">
                  <c:v>% condenas entre enjuiciados extranjeros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pPr>
              <a:solidFill>
                <a:schemeClr val="tx2"/>
              </a:solidFill>
              <a:ln>
                <a:solidFill>
                  <a:schemeClr val="tx2"/>
                </a:solidFill>
              </a:ln>
            </c:spPr>
          </c:marker>
          <c:dLbls>
            <c:txPr>
              <a:bodyPr rot="1380000"/>
              <a:lstStyle/>
              <a:p>
                <a:pPr>
                  <a:defRPr sz="600" b="1" i="0" baseline="0">
                    <a:latin typeface="Verdana" panose="020B060403050404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Enjuiciados!$C$11:$AF$11</c:f>
              <c:strCache>
                <c:ptCount val="30"/>
                <c:pt idx="0">
                  <c:v>2012 T1</c:v>
                </c:pt>
                <c:pt idx="1">
                  <c:v>2012 T2</c:v>
                </c:pt>
                <c:pt idx="2">
                  <c:v>2012 T3</c:v>
                </c:pt>
                <c:pt idx="3">
                  <c:v>2012 T4</c:v>
                </c:pt>
                <c:pt idx="4">
                  <c:v>2013 T1</c:v>
                </c:pt>
                <c:pt idx="5">
                  <c:v>2013 T2</c:v>
                </c:pt>
                <c:pt idx="6">
                  <c:v>2013 T3</c:v>
                </c:pt>
                <c:pt idx="7">
                  <c:v>2013 T4</c:v>
                </c:pt>
                <c:pt idx="8">
                  <c:v>2014 T1</c:v>
                </c:pt>
                <c:pt idx="9">
                  <c:v>2014 T2</c:v>
                </c:pt>
                <c:pt idx="10">
                  <c:v>2014 T3</c:v>
                </c:pt>
                <c:pt idx="11">
                  <c:v>2014 T4</c:v>
                </c:pt>
                <c:pt idx="12">
                  <c:v>2015 T1</c:v>
                </c:pt>
                <c:pt idx="13">
                  <c:v>2015 T2</c:v>
                </c:pt>
                <c:pt idx="14">
                  <c:v>2015 T3</c:v>
                </c:pt>
                <c:pt idx="15">
                  <c:v>2015 T4</c:v>
                </c:pt>
                <c:pt idx="16">
                  <c:v>2016 T1</c:v>
                </c:pt>
                <c:pt idx="17">
                  <c:v>2016 T2</c:v>
                </c:pt>
                <c:pt idx="18">
                  <c:v>2016 T3</c:v>
                </c:pt>
                <c:pt idx="19">
                  <c:v>2016 T4</c:v>
                </c:pt>
                <c:pt idx="20">
                  <c:v>2017 T1</c:v>
                </c:pt>
                <c:pt idx="21">
                  <c:v>2017 T2</c:v>
                </c:pt>
                <c:pt idx="22">
                  <c:v>2017 T3</c:v>
                </c:pt>
                <c:pt idx="23">
                  <c:v>2017 T4</c:v>
                </c:pt>
                <c:pt idx="24">
                  <c:v>2018 T1</c:v>
                </c:pt>
                <c:pt idx="25">
                  <c:v>2018 T2</c:v>
                </c:pt>
                <c:pt idx="26">
                  <c:v>2018 T3</c:v>
                </c:pt>
                <c:pt idx="27">
                  <c:v>2018 T4</c:v>
                </c:pt>
                <c:pt idx="28">
                  <c:v>2019 T1</c:v>
                </c:pt>
                <c:pt idx="29">
                  <c:v>2019 T2</c:v>
                </c:pt>
              </c:strCache>
            </c:strRef>
          </c:cat>
          <c:val>
            <c:numRef>
              <c:f>Enjuiciados!$C$19:$AF$19</c:f>
              <c:numCache>
                <c:formatCode>0.0%</c:formatCode>
                <c:ptCount val="30"/>
                <c:pt idx="0">
                  <c:v>0.75061124694376524</c:v>
                </c:pt>
                <c:pt idx="1">
                  <c:v>0.80622837370242217</c:v>
                </c:pt>
                <c:pt idx="2">
                  <c:v>0.84242890084550348</c:v>
                </c:pt>
                <c:pt idx="3">
                  <c:v>0.79449360865290064</c:v>
                </c:pt>
                <c:pt idx="4">
                  <c:v>0.81734693877551023</c:v>
                </c:pt>
                <c:pt idx="5">
                  <c:v>0.78952569169960474</c:v>
                </c:pt>
                <c:pt idx="6">
                  <c:v>0.84276126558005748</c:v>
                </c:pt>
                <c:pt idx="7">
                  <c:v>0.78417266187050361</c:v>
                </c:pt>
                <c:pt idx="8">
                  <c:v>0.81477927063339728</c:v>
                </c:pt>
                <c:pt idx="9">
                  <c:v>0.8193384223918575</c:v>
                </c:pt>
                <c:pt idx="10">
                  <c:v>0.85443037974683544</c:v>
                </c:pt>
                <c:pt idx="11">
                  <c:v>0.83226397800183316</c:v>
                </c:pt>
                <c:pt idx="12">
                  <c:v>0.8125</c:v>
                </c:pt>
                <c:pt idx="13">
                  <c:v>0.82901554404145072</c:v>
                </c:pt>
                <c:pt idx="14">
                  <c:v>0.88859878154917316</c:v>
                </c:pt>
                <c:pt idx="15">
                  <c:v>0.84739336492890993</c:v>
                </c:pt>
                <c:pt idx="16">
                  <c:v>0.84593023255813948</c:v>
                </c:pt>
                <c:pt idx="17">
                  <c:v>0.88412017167381973</c:v>
                </c:pt>
                <c:pt idx="18">
                  <c:v>0.90783034257748774</c:v>
                </c:pt>
                <c:pt idx="19">
                  <c:v>0.88475177304964536</c:v>
                </c:pt>
                <c:pt idx="20">
                  <c:v>0.88669527896995703</c:v>
                </c:pt>
                <c:pt idx="21">
                  <c:v>0.89885931558935361</c:v>
                </c:pt>
                <c:pt idx="22">
                  <c:v>0.92028413575374901</c:v>
                </c:pt>
                <c:pt idx="23">
                  <c:v>0.88100000000000001</c:v>
                </c:pt>
                <c:pt idx="24">
                  <c:v>0.90200000000000002</c:v>
                </c:pt>
                <c:pt idx="25">
                  <c:v>0.89700000000000002</c:v>
                </c:pt>
                <c:pt idx="26">
                  <c:v>0.93100000000000005</c:v>
                </c:pt>
                <c:pt idx="27">
                  <c:v>0.90300000000000002</c:v>
                </c:pt>
                <c:pt idx="28">
                  <c:v>0.91034985422740522</c:v>
                </c:pt>
                <c:pt idx="29">
                  <c:v>0.90456989247311825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215360"/>
        <c:axId val="182303488"/>
      </c:lineChart>
      <c:catAx>
        <c:axId val="139215360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1380000"/>
          <a:lstStyle/>
          <a:p>
            <a:pPr>
              <a:defRPr sz="600" b="1" i="0" baseline="0">
                <a:latin typeface="Verdana" panose="020B0604030504040204" pitchFamily="34" charset="0"/>
              </a:defRPr>
            </a:pPr>
            <a:endParaRPr lang="es-ES"/>
          </a:p>
        </c:txPr>
        <c:crossAx val="182303488"/>
        <c:crosses val="autoZero"/>
        <c:auto val="1"/>
        <c:lblAlgn val="ctr"/>
        <c:lblOffset val="100"/>
        <c:noMultiLvlLbl val="0"/>
      </c:catAx>
      <c:valAx>
        <c:axId val="182303488"/>
        <c:scaling>
          <c:orientation val="minMax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txPr>
          <a:bodyPr/>
          <a:lstStyle/>
          <a:p>
            <a:pPr>
              <a:defRPr sz="600" b="1" i="0" baseline="0">
                <a:latin typeface="Verdana" panose="020B0604030504040204" pitchFamily="34" charset="0"/>
              </a:defRPr>
            </a:pPr>
            <a:endParaRPr lang="es-ES"/>
          </a:p>
        </c:txPr>
        <c:crossAx val="139215360"/>
        <c:crosses val="autoZero"/>
        <c:crossBetween val="between"/>
      </c:valAx>
      <c:spPr>
        <a:noFill/>
      </c:spPr>
    </c:plotArea>
    <c:legend>
      <c:legendPos val="b"/>
      <c:legendEntry>
        <c:idx val="0"/>
        <c:txPr>
          <a:bodyPr/>
          <a:lstStyle/>
          <a:p>
            <a:pPr>
              <a:defRPr sz="800" b="1" i="0" baseline="0">
                <a:solidFill>
                  <a:srgbClr val="0070C0"/>
                </a:solidFill>
                <a:latin typeface="Verdana" panose="020B0604030504040204" pitchFamily="34" charset="0"/>
              </a:defRPr>
            </a:pPr>
            <a:endParaRPr lang="es-ES"/>
          </a:p>
        </c:txPr>
      </c:legendEntry>
      <c:legendEntry>
        <c:idx val="1"/>
        <c:txPr>
          <a:bodyPr/>
          <a:lstStyle/>
          <a:p>
            <a:pPr>
              <a:defRPr sz="800" b="1" i="0" baseline="0">
                <a:solidFill>
                  <a:srgbClr val="0070C0"/>
                </a:solidFill>
                <a:latin typeface="Verdana" panose="020B0604030504040204" pitchFamily="34" charset="0"/>
              </a:defRPr>
            </a:pPr>
            <a:endParaRPr lang="es-ES"/>
          </a:p>
        </c:txPr>
      </c:legendEntry>
      <c:layout/>
      <c:overlay val="0"/>
      <c:txPr>
        <a:bodyPr/>
        <a:lstStyle/>
        <a:p>
          <a:pPr>
            <a:defRPr sz="800" b="1" i="0" baseline="0">
              <a:latin typeface="Verdana" panose="020B0604030504040204" pitchFamily="34" charset="0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75000"/>
      </a:schemeClr>
    </a:solidFill>
    <a:ln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3993237824438614E-2"/>
          <c:y val="6.7089276281035393E-2"/>
          <c:w val="0.87833661417322839"/>
          <c:h val="0.72797653636203552"/>
        </c:manualLayout>
      </c:layout>
      <c:lineChart>
        <c:grouping val="stacked"/>
        <c:varyColors val="0"/>
        <c:ser>
          <c:idx val="0"/>
          <c:order val="0"/>
          <c:tx>
            <c:strRef>
              <c:f>'Medidas Penales'!$B$28</c:f>
              <c:strCache>
                <c:ptCount val="1"/>
                <c:pt idx="0">
                  <c:v>privativa de libertad  Total</c:v>
                </c:pt>
              </c:strCache>
            </c:strRef>
          </c:tx>
          <c:cat>
            <c:strRef>
              <c:f>'Medidas Penales'!$C$11:$AF$11</c:f>
              <c:strCache>
                <c:ptCount val="30"/>
                <c:pt idx="0">
                  <c:v>2012 T1</c:v>
                </c:pt>
                <c:pt idx="1">
                  <c:v>2012 T2</c:v>
                </c:pt>
                <c:pt idx="2">
                  <c:v>2012 T3</c:v>
                </c:pt>
                <c:pt idx="3">
                  <c:v>2012 T4</c:v>
                </c:pt>
                <c:pt idx="4">
                  <c:v>2013 T1</c:v>
                </c:pt>
                <c:pt idx="5">
                  <c:v>2013 T2</c:v>
                </c:pt>
                <c:pt idx="6">
                  <c:v>2013 T3</c:v>
                </c:pt>
                <c:pt idx="7">
                  <c:v>2013 T4</c:v>
                </c:pt>
                <c:pt idx="8">
                  <c:v>2014 T1</c:v>
                </c:pt>
                <c:pt idx="9">
                  <c:v>2014 T2</c:v>
                </c:pt>
                <c:pt idx="10">
                  <c:v>2014 T3</c:v>
                </c:pt>
                <c:pt idx="11">
                  <c:v>2014 T4</c:v>
                </c:pt>
                <c:pt idx="12">
                  <c:v>2015 T1</c:v>
                </c:pt>
                <c:pt idx="13">
                  <c:v>2015 T2</c:v>
                </c:pt>
                <c:pt idx="14">
                  <c:v>2015 T3</c:v>
                </c:pt>
                <c:pt idx="15">
                  <c:v>2015 T4</c:v>
                </c:pt>
                <c:pt idx="16">
                  <c:v>2016 T1</c:v>
                </c:pt>
                <c:pt idx="17">
                  <c:v>2016 T2</c:v>
                </c:pt>
                <c:pt idx="18">
                  <c:v>2016 T3</c:v>
                </c:pt>
                <c:pt idx="19">
                  <c:v>2016 T4</c:v>
                </c:pt>
                <c:pt idx="20">
                  <c:v>2017 T1</c:v>
                </c:pt>
                <c:pt idx="21">
                  <c:v>2017 T2</c:v>
                </c:pt>
                <c:pt idx="22">
                  <c:v>2017 T3</c:v>
                </c:pt>
                <c:pt idx="23">
                  <c:v>2017 T4</c:v>
                </c:pt>
                <c:pt idx="24">
                  <c:v>2018 T1</c:v>
                </c:pt>
                <c:pt idx="25">
                  <c:v>2018 T2</c:v>
                </c:pt>
                <c:pt idx="26">
                  <c:v>2018 T3</c:v>
                </c:pt>
                <c:pt idx="27">
                  <c:v>2018 T4</c:v>
                </c:pt>
                <c:pt idx="28">
                  <c:v>2019 T1</c:v>
                </c:pt>
                <c:pt idx="29">
                  <c:v>2019 T2</c:v>
                </c:pt>
              </c:strCache>
            </c:strRef>
          </c:cat>
          <c:val>
            <c:numRef>
              <c:f>'Medidas Penales'!$C$28:$AF$28</c:f>
              <c:numCache>
                <c:formatCode>#,##0</c:formatCode>
                <c:ptCount val="30"/>
                <c:pt idx="0">
                  <c:v>441</c:v>
                </c:pt>
                <c:pt idx="1">
                  <c:v>502</c:v>
                </c:pt>
                <c:pt idx="2">
                  <c:v>402</c:v>
                </c:pt>
                <c:pt idx="3">
                  <c:v>391</c:v>
                </c:pt>
                <c:pt idx="4">
                  <c:v>362</c:v>
                </c:pt>
                <c:pt idx="5">
                  <c:v>379</c:v>
                </c:pt>
                <c:pt idx="6">
                  <c:v>512</c:v>
                </c:pt>
                <c:pt idx="7">
                  <c:v>297</c:v>
                </c:pt>
                <c:pt idx="8">
                  <c:v>344</c:v>
                </c:pt>
                <c:pt idx="9">
                  <c:v>347</c:v>
                </c:pt>
                <c:pt idx="10">
                  <c:v>317</c:v>
                </c:pt>
                <c:pt idx="11">
                  <c:v>355</c:v>
                </c:pt>
                <c:pt idx="12">
                  <c:v>229</c:v>
                </c:pt>
                <c:pt idx="13">
                  <c:v>238</c:v>
                </c:pt>
                <c:pt idx="14">
                  <c:v>216</c:v>
                </c:pt>
                <c:pt idx="15">
                  <c:v>295</c:v>
                </c:pt>
                <c:pt idx="16">
                  <c:v>351</c:v>
                </c:pt>
                <c:pt idx="17">
                  <c:v>306</c:v>
                </c:pt>
                <c:pt idx="18">
                  <c:v>295</c:v>
                </c:pt>
                <c:pt idx="19">
                  <c:v>280</c:v>
                </c:pt>
                <c:pt idx="20">
                  <c:v>385</c:v>
                </c:pt>
                <c:pt idx="21">
                  <c:v>389</c:v>
                </c:pt>
                <c:pt idx="22">
                  <c:v>360</c:v>
                </c:pt>
                <c:pt idx="23">
                  <c:v>432</c:v>
                </c:pt>
                <c:pt idx="24">
                  <c:v>350</c:v>
                </c:pt>
                <c:pt idx="25">
                  <c:v>352</c:v>
                </c:pt>
                <c:pt idx="26">
                  <c:v>354</c:v>
                </c:pt>
                <c:pt idx="27">
                  <c:v>364</c:v>
                </c:pt>
                <c:pt idx="28">
                  <c:v>334</c:v>
                </c:pt>
                <c:pt idx="29">
                  <c:v>406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'Medidas Penales'!$B$29</c:f>
              <c:strCache>
                <c:ptCount val="1"/>
                <c:pt idx="0">
                  <c:v>salida del domicilio Total</c:v>
                </c:pt>
              </c:strCache>
            </c:strRef>
          </c:tx>
          <c:cat>
            <c:strRef>
              <c:f>'Medidas Penales'!$C$11:$AF$11</c:f>
              <c:strCache>
                <c:ptCount val="30"/>
                <c:pt idx="0">
                  <c:v>2012 T1</c:v>
                </c:pt>
                <c:pt idx="1">
                  <c:v>2012 T2</c:v>
                </c:pt>
                <c:pt idx="2">
                  <c:v>2012 T3</c:v>
                </c:pt>
                <c:pt idx="3">
                  <c:v>2012 T4</c:v>
                </c:pt>
                <c:pt idx="4">
                  <c:v>2013 T1</c:v>
                </c:pt>
                <c:pt idx="5">
                  <c:v>2013 T2</c:v>
                </c:pt>
                <c:pt idx="6">
                  <c:v>2013 T3</c:v>
                </c:pt>
                <c:pt idx="7">
                  <c:v>2013 T4</c:v>
                </c:pt>
                <c:pt idx="8">
                  <c:v>2014 T1</c:v>
                </c:pt>
                <c:pt idx="9">
                  <c:v>2014 T2</c:v>
                </c:pt>
                <c:pt idx="10">
                  <c:v>2014 T3</c:v>
                </c:pt>
                <c:pt idx="11">
                  <c:v>2014 T4</c:v>
                </c:pt>
                <c:pt idx="12">
                  <c:v>2015 T1</c:v>
                </c:pt>
                <c:pt idx="13">
                  <c:v>2015 T2</c:v>
                </c:pt>
                <c:pt idx="14">
                  <c:v>2015 T3</c:v>
                </c:pt>
                <c:pt idx="15">
                  <c:v>2015 T4</c:v>
                </c:pt>
                <c:pt idx="16">
                  <c:v>2016 T1</c:v>
                </c:pt>
                <c:pt idx="17">
                  <c:v>2016 T2</c:v>
                </c:pt>
                <c:pt idx="18">
                  <c:v>2016 T3</c:v>
                </c:pt>
                <c:pt idx="19">
                  <c:v>2016 T4</c:v>
                </c:pt>
                <c:pt idx="20">
                  <c:v>2017 T1</c:v>
                </c:pt>
                <c:pt idx="21">
                  <c:v>2017 T2</c:v>
                </c:pt>
                <c:pt idx="22">
                  <c:v>2017 T3</c:v>
                </c:pt>
                <c:pt idx="23">
                  <c:v>2017 T4</c:v>
                </c:pt>
                <c:pt idx="24">
                  <c:v>2018 T1</c:v>
                </c:pt>
                <c:pt idx="25">
                  <c:v>2018 T2</c:v>
                </c:pt>
                <c:pt idx="26">
                  <c:v>2018 T3</c:v>
                </c:pt>
                <c:pt idx="27">
                  <c:v>2018 T4</c:v>
                </c:pt>
                <c:pt idx="28">
                  <c:v>2019 T1</c:v>
                </c:pt>
                <c:pt idx="29">
                  <c:v>2019 T2</c:v>
                </c:pt>
              </c:strCache>
            </c:strRef>
          </c:cat>
          <c:val>
            <c:numRef>
              <c:f>'Medidas Penales'!$C$29:$AF$29</c:f>
              <c:numCache>
                <c:formatCode>#,##0</c:formatCode>
                <c:ptCount val="30"/>
                <c:pt idx="0">
                  <c:v>1115</c:v>
                </c:pt>
                <c:pt idx="1">
                  <c:v>883</c:v>
                </c:pt>
                <c:pt idx="2">
                  <c:v>1229</c:v>
                </c:pt>
                <c:pt idx="3">
                  <c:v>850</c:v>
                </c:pt>
                <c:pt idx="4">
                  <c:v>881</c:v>
                </c:pt>
                <c:pt idx="5">
                  <c:v>1186</c:v>
                </c:pt>
                <c:pt idx="6">
                  <c:v>947</c:v>
                </c:pt>
                <c:pt idx="7">
                  <c:v>953</c:v>
                </c:pt>
                <c:pt idx="8">
                  <c:v>873</c:v>
                </c:pt>
                <c:pt idx="9">
                  <c:v>937</c:v>
                </c:pt>
                <c:pt idx="10">
                  <c:v>824</c:v>
                </c:pt>
                <c:pt idx="11">
                  <c:v>855</c:v>
                </c:pt>
                <c:pt idx="12">
                  <c:v>853</c:v>
                </c:pt>
                <c:pt idx="13">
                  <c:v>877</c:v>
                </c:pt>
                <c:pt idx="14">
                  <c:v>937</c:v>
                </c:pt>
                <c:pt idx="15">
                  <c:v>846</c:v>
                </c:pt>
                <c:pt idx="16">
                  <c:v>803</c:v>
                </c:pt>
                <c:pt idx="17">
                  <c:v>846</c:v>
                </c:pt>
                <c:pt idx="18">
                  <c:v>898</c:v>
                </c:pt>
                <c:pt idx="19">
                  <c:v>757</c:v>
                </c:pt>
                <c:pt idx="20">
                  <c:v>763</c:v>
                </c:pt>
                <c:pt idx="21">
                  <c:v>1020</c:v>
                </c:pt>
                <c:pt idx="22">
                  <c:v>817</c:v>
                </c:pt>
                <c:pt idx="23">
                  <c:v>747</c:v>
                </c:pt>
                <c:pt idx="24">
                  <c:v>950</c:v>
                </c:pt>
                <c:pt idx="25">
                  <c:v>872</c:v>
                </c:pt>
                <c:pt idx="26">
                  <c:v>906</c:v>
                </c:pt>
                <c:pt idx="27">
                  <c:v>894</c:v>
                </c:pt>
                <c:pt idx="28">
                  <c:v>727</c:v>
                </c:pt>
                <c:pt idx="29">
                  <c:v>1055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'Medidas Penales'!$B$30</c:f>
              <c:strCache>
                <c:ptCount val="1"/>
                <c:pt idx="0">
                  <c:v>alejamiento Total</c:v>
                </c:pt>
              </c:strCache>
            </c:strRef>
          </c:tx>
          <c:cat>
            <c:strRef>
              <c:f>'Medidas Penales'!$C$11:$AF$11</c:f>
              <c:strCache>
                <c:ptCount val="30"/>
                <c:pt idx="0">
                  <c:v>2012 T1</c:v>
                </c:pt>
                <c:pt idx="1">
                  <c:v>2012 T2</c:v>
                </c:pt>
                <c:pt idx="2">
                  <c:v>2012 T3</c:v>
                </c:pt>
                <c:pt idx="3">
                  <c:v>2012 T4</c:v>
                </c:pt>
                <c:pt idx="4">
                  <c:v>2013 T1</c:v>
                </c:pt>
                <c:pt idx="5">
                  <c:v>2013 T2</c:v>
                </c:pt>
                <c:pt idx="6">
                  <c:v>2013 T3</c:v>
                </c:pt>
                <c:pt idx="7">
                  <c:v>2013 T4</c:v>
                </c:pt>
                <c:pt idx="8">
                  <c:v>2014 T1</c:v>
                </c:pt>
                <c:pt idx="9">
                  <c:v>2014 T2</c:v>
                </c:pt>
                <c:pt idx="10">
                  <c:v>2014 T3</c:v>
                </c:pt>
                <c:pt idx="11">
                  <c:v>2014 T4</c:v>
                </c:pt>
                <c:pt idx="12">
                  <c:v>2015 T1</c:v>
                </c:pt>
                <c:pt idx="13">
                  <c:v>2015 T2</c:v>
                </c:pt>
                <c:pt idx="14">
                  <c:v>2015 T3</c:v>
                </c:pt>
                <c:pt idx="15">
                  <c:v>2015 T4</c:v>
                </c:pt>
                <c:pt idx="16">
                  <c:v>2016 T1</c:v>
                </c:pt>
                <c:pt idx="17">
                  <c:v>2016 T2</c:v>
                </c:pt>
                <c:pt idx="18">
                  <c:v>2016 T3</c:v>
                </c:pt>
                <c:pt idx="19">
                  <c:v>2016 T4</c:v>
                </c:pt>
                <c:pt idx="20">
                  <c:v>2017 T1</c:v>
                </c:pt>
                <c:pt idx="21">
                  <c:v>2017 T2</c:v>
                </c:pt>
                <c:pt idx="22">
                  <c:v>2017 T3</c:v>
                </c:pt>
                <c:pt idx="23">
                  <c:v>2017 T4</c:v>
                </c:pt>
                <c:pt idx="24">
                  <c:v>2018 T1</c:v>
                </c:pt>
                <c:pt idx="25">
                  <c:v>2018 T2</c:v>
                </c:pt>
                <c:pt idx="26">
                  <c:v>2018 T3</c:v>
                </c:pt>
                <c:pt idx="27">
                  <c:v>2018 T4</c:v>
                </c:pt>
                <c:pt idx="28">
                  <c:v>2019 T1</c:v>
                </c:pt>
                <c:pt idx="29">
                  <c:v>2019 T2</c:v>
                </c:pt>
              </c:strCache>
            </c:strRef>
          </c:cat>
          <c:val>
            <c:numRef>
              <c:f>'Medidas Penales'!$C$30:$AF$30</c:f>
              <c:numCache>
                <c:formatCode>#,##0</c:formatCode>
                <c:ptCount val="30"/>
                <c:pt idx="0">
                  <c:v>6010</c:v>
                </c:pt>
                <c:pt idx="1">
                  <c:v>6282</c:v>
                </c:pt>
                <c:pt idx="2">
                  <c:v>6393</c:v>
                </c:pt>
                <c:pt idx="3">
                  <c:v>5505</c:v>
                </c:pt>
                <c:pt idx="4">
                  <c:v>5114</c:v>
                </c:pt>
                <c:pt idx="5">
                  <c:v>5682</c:v>
                </c:pt>
                <c:pt idx="6">
                  <c:v>5877</c:v>
                </c:pt>
                <c:pt idx="7">
                  <c:v>5427</c:v>
                </c:pt>
                <c:pt idx="8">
                  <c:v>5372</c:v>
                </c:pt>
                <c:pt idx="9">
                  <c:v>5561</c:v>
                </c:pt>
                <c:pt idx="10">
                  <c:v>5769</c:v>
                </c:pt>
                <c:pt idx="11">
                  <c:v>5398</c:v>
                </c:pt>
                <c:pt idx="12">
                  <c:v>5150</c:v>
                </c:pt>
                <c:pt idx="13">
                  <c:v>5419</c:v>
                </c:pt>
                <c:pt idx="14">
                  <c:v>5800</c:v>
                </c:pt>
                <c:pt idx="15">
                  <c:v>5420</c:v>
                </c:pt>
                <c:pt idx="16">
                  <c:v>5416</c:v>
                </c:pt>
                <c:pt idx="17">
                  <c:v>6022</c:v>
                </c:pt>
                <c:pt idx="18">
                  <c:v>6241</c:v>
                </c:pt>
                <c:pt idx="19">
                  <c:v>5807</c:v>
                </c:pt>
                <c:pt idx="20">
                  <c:v>5769</c:v>
                </c:pt>
                <c:pt idx="21">
                  <c:v>6337</c:v>
                </c:pt>
                <c:pt idx="22">
                  <c:v>6122</c:v>
                </c:pt>
                <c:pt idx="23">
                  <c:v>5646</c:v>
                </c:pt>
                <c:pt idx="24">
                  <c:v>5758</c:v>
                </c:pt>
                <c:pt idx="25">
                  <c:v>6194</c:v>
                </c:pt>
                <c:pt idx="26">
                  <c:v>6638</c:v>
                </c:pt>
                <c:pt idx="27">
                  <c:v>6685</c:v>
                </c:pt>
                <c:pt idx="28">
                  <c:v>5704</c:v>
                </c:pt>
                <c:pt idx="29">
                  <c:v>6694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'Medidas Penales'!$B$31</c:f>
              <c:strCache>
                <c:ptCount val="1"/>
                <c:pt idx="0">
                  <c:v>Prohibicion de comunicación Total</c:v>
                </c:pt>
              </c:strCache>
            </c:strRef>
          </c:tx>
          <c:cat>
            <c:strRef>
              <c:f>'Medidas Penales'!$C$11:$AF$11</c:f>
              <c:strCache>
                <c:ptCount val="30"/>
                <c:pt idx="0">
                  <c:v>2012 T1</c:v>
                </c:pt>
                <c:pt idx="1">
                  <c:v>2012 T2</c:v>
                </c:pt>
                <c:pt idx="2">
                  <c:v>2012 T3</c:v>
                </c:pt>
                <c:pt idx="3">
                  <c:v>2012 T4</c:v>
                </c:pt>
                <c:pt idx="4">
                  <c:v>2013 T1</c:v>
                </c:pt>
                <c:pt idx="5">
                  <c:v>2013 T2</c:v>
                </c:pt>
                <c:pt idx="6">
                  <c:v>2013 T3</c:v>
                </c:pt>
                <c:pt idx="7">
                  <c:v>2013 T4</c:v>
                </c:pt>
                <c:pt idx="8">
                  <c:v>2014 T1</c:v>
                </c:pt>
                <c:pt idx="9">
                  <c:v>2014 T2</c:v>
                </c:pt>
                <c:pt idx="10">
                  <c:v>2014 T3</c:v>
                </c:pt>
                <c:pt idx="11">
                  <c:v>2014 T4</c:v>
                </c:pt>
                <c:pt idx="12">
                  <c:v>2015 T1</c:v>
                </c:pt>
                <c:pt idx="13">
                  <c:v>2015 T2</c:v>
                </c:pt>
                <c:pt idx="14">
                  <c:v>2015 T3</c:v>
                </c:pt>
                <c:pt idx="15">
                  <c:v>2015 T4</c:v>
                </c:pt>
                <c:pt idx="16">
                  <c:v>2016 T1</c:v>
                </c:pt>
                <c:pt idx="17">
                  <c:v>2016 T2</c:v>
                </c:pt>
                <c:pt idx="18">
                  <c:v>2016 T3</c:v>
                </c:pt>
                <c:pt idx="19">
                  <c:v>2016 T4</c:v>
                </c:pt>
                <c:pt idx="20">
                  <c:v>2017 T1</c:v>
                </c:pt>
                <c:pt idx="21">
                  <c:v>2017 T2</c:v>
                </c:pt>
                <c:pt idx="22">
                  <c:v>2017 T3</c:v>
                </c:pt>
                <c:pt idx="23">
                  <c:v>2017 T4</c:v>
                </c:pt>
                <c:pt idx="24">
                  <c:v>2018 T1</c:v>
                </c:pt>
                <c:pt idx="25">
                  <c:v>2018 T2</c:v>
                </c:pt>
                <c:pt idx="26">
                  <c:v>2018 T3</c:v>
                </c:pt>
                <c:pt idx="27">
                  <c:v>2018 T4</c:v>
                </c:pt>
                <c:pt idx="28">
                  <c:v>2019 T1</c:v>
                </c:pt>
                <c:pt idx="29">
                  <c:v>2019 T2</c:v>
                </c:pt>
              </c:strCache>
            </c:strRef>
          </c:cat>
          <c:val>
            <c:numRef>
              <c:f>'Medidas Penales'!$C$31:$AF$31</c:f>
              <c:numCache>
                <c:formatCode>#,##0</c:formatCode>
                <c:ptCount val="30"/>
                <c:pt idx="0">
                  <c:v>6097</c:v>
                </c:pt>
                <c:pt idx="1">
                  <c:v>6201</c:v>
                </c:pt>
                <c:pt idx="2">
                  <c:v>6306</c:v>
                </c:pt>
                <c:pt idx="3">
                  <c:v>5460</c:v>
                </c:pt>
                <c:pt idx="4">
                  <c:v>5082</c:v>
                </c:pt>
                <c:pt idx="5">
                  <c:v>5476</c:v>
                </c:pt>
                <c:pt idx="6">
                  <c:v>5797</c:v>
                </c:pt>
                <c:pt idx="7">
                  <c:v>5168</c:v>
                </c:pt>
                <c:pt idx="8">
                  <c:v>5264</c:v>
                </c:pt>
                <c:pt idx="9">
                  <c:v>5471</c:v>
                </c:pt>
                <c:pt idx="10">
                  <c:v>5646</c:v>
                </c:pt>
                <c:pt idx="11">
                  <c:v>5347</c:v>
                </c:pt>
                <c:pt idx="12">
                  <c:v>5026</c:v>
                </c:pt>
                <c:pt idx="13">
                  <c:v>5513</c:v>
                </c:pt>
                <c:pt idx="14">
                  <c:v>5766</c:v>
                </c:pt>
                <c:pt idx="15">
                  <c:v>5437</c:v>
                </c:pt>
                <c:pt idx="16">
                  <c:v>5420</c:v>
                </c:pt>
                <c:pt idx="17">
                  <c:v>5873</c:v>
                </c:pt>
                <c:pt idx="18">
                  <c:v>5985</c:v>
                </c:pt>
                <c:pt idx="19">
                  <c:v>5686</c:v>
                </c:pt>
                <c:pt idx="20">
                  <c:v>5625</c:v>
                </c:pt>
                <c:pt idx="21">
                  <c:v>6036</c:v>
                </c:pt>
                <c:pt idx="22">
                  <c:v>5765</c:v>
                </c:pt>
                <c:pt idx="23">
                  <c:v>5399</c:v>
                </c:pt>
                <c:pt idx="24">
                  <c:v>5513</c:v>
                </c:pt>
                <c:pt idx="25">
                  <c:v>6206</c:v>
                </c:pt>
                <c:pt idx="26">
                  <c:v>6430</c:v>
                </c:pt>
                <c:pt idx="27">
                  <c:v>6685</c:v>
                </c:pt>
                <c:pt idx="28">
                  <c:v>6003</c:v>
                </c:pt>
                <c:pt idx="29">
                  <c:v>6504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'Medidas Penales'!$B$32</c:f>
              <c:strCache>
                <c:ptCount val="1"/>
                <c:pt idx="0">
                  <c:v>Prohibicion volver lugar delito Total</c:v>
                </c:pt>
              </c:strCache>
            </c:strRef>
          </c:tx>
          <c:cat>
            <c:strRef>
              <c:f>'Medidas Penales'!$C$11:$AF$11</c:f>
              <c:strCache>
                <c:ptCount val="30"/>
                <c:pt idx="0">
                  <c:v>2012 T1</c:v>
                </c:pt>
                <c:pt idx="1">
                  <c:v>2012 T2</c:v>
                </c:pt>
                <c:pt idx="2">
                  <c:v>2012 T3</c:v>
                </c:pt>
                <c:pt idx="3">
                  <c:v>2012 T4</c:v>
                </c:pt>
                <c:pt idx="4">
                  <c:v>2013 T1</c:v>
                </c:pt>
                <c:pt idx="5">
                  <c:v>2013 T2</c:v>
                </c:pt>
                <c:pt idx="6">
                  <c:v>2013 T3</c:v>
                </c:pt>
                <c:pt idx="7">
                  <c:v>2013 T4</c:v>
                </c:pt>
                <c:pt idx="8">
                  <c:v>2014 T1</c:v>
                </c:pt>
                <c:pt idx="9">
                  <c:v>2014 T2</c:v>
                </c:pt>
                <c:pt idx="10">
                  <c:v>2014 T3</c:v>
                </c:pt>
                <c:pt idx="11">
                  <c:v>2014 T4</c:v>
                </c:pt>
                <c:pt idx="12">
                  <c:v>2015 T1</c:v>
                </c:pt>
                <c:pt idx="13">
                  <c:v>2015 T2</c:v>
                </c:pt>
                <c:pt idx="14">
                  <c:v>2015 T3</c:v>
                </c:pt>
                <c:pt idx="15">
                  <c:v>2015 T4</c:v>
                </c:pt>
                <c:pt idx="16">
                  <c:v>2016 T1</c:v>
                </c:pt>
                <c:pt idx="17">
                  <c:v>2016 T2</c:v>
                </c:pt>
                <c:pt idx="18">
                  <c:v>2016 T3</c:v>
                </c:pt>
                <c:pt idx="19">
                  <c:v>2016 T4</c:v>
                </c:pt>
                <c:pt idx="20">
                  <c:v>2017 T1</c:v>
                </c:pt>
                <c:pt idx="21">
                  <c:v>2017 T2</c:v>
                </c:pt>
                <c:pt idx="22">
                  <c:v>2017 T3</c:v>
                </c:pt>
                <c:pt idx="23">
                  <c:v>2017 T4</c:v>
                </c:pt>
                <c:pt idx="24">
                  <c:v>2018 T1</c:v>
                </c:pt>
                <c:pt idx="25">
                  <c:v>2018 T2</c:v>
                </c:pt>
                <c:pt idx="26">
                  <c:v>2018 T3</c:v>
                </c:pt>
                <c:pt idx="27">
                  <c:v>2018 T4</c:v>
                </c:pt>
                <c:pt idx="28">
                  <c:v>2019 T1</c:v>
                </c:pt>
                <c:pt idx="29">
                  <c:v>2019 T2</c:v>
                </c:pt>
              </c:strCache>
            </c:strRef>
          </c:cat>
          <c:val>
            <c:numRef>
              <c:f>'Medidas Penales'!$C$32:$AF$32</c:f>
              <c:numCache>
                <c:formatCode>#,##0</c:formatCode>
                <c:ptCount val="30"/>
                <c:pt idx="0">
                  <c:v>1076</c:v>
                </c:pt>
                <c:pt idx="1">
                  <c:v>1318</c:v>
                </c:pt>
                <c:pt idx="2">
                  <c:v>1244</c:v>
                </c:pt>
                <c:pt idx="3">
                  <c:v>938</c:v>
                </c:pt>
                <c:pt idx="4">
                  <c:v>878</c:v>
                </c:pt>
                <c:pt idx="5">
                  <c:v>857</c:v>
                </c:pt>
                <c:pt idx="6">
                  <c:v>1053</c:v>
                </c:pt>
                <c:pt idx="7">
                  <c:v>705</c:v>
                </c:pt>
                <c:pt idx="8">
                  <c:v>760</c:v>
                </c:pt>
                <c:pt idx="9">
                  <c:v>903</c:v>
                </c:pt>
                <c:pt idx="10">
                  <c:v>860</c:v>
                </c:pt>
                <c:pt idx="11">
                  <c:v>923</c:v>
                </c:pt>
                <c:pt idx="12">
                  <c:v>695</c:v>
                </c:pt>
                <c:pt idx="13">
                  <c:v>802</c:v>
                </c:pt>
                <c:pt idx="14">
                  <c:v>739</c:v>
                </c:pt>
                <c:pt idx="15">
                  <c:v>727</c:v>
                </c:pt>
                <c:pt idx="16">
                  <c:v>1072</c:v>
                </c:pt>
                <c:pt idx="17">
                  <c:v>852</c:v>
                </c:pt>
                <c:pt idx="18">
                  <c:v>762</c:v>
                </c:pt>
                <c:pt idx="19">
                  <c:v>560</c:v>
                </c:pt>
                <c:pt idx="20">
                  <c:v>720</c:v>
                </c:pt>
                <c:pt idx="21">
                  <c:v>695</c:v>
                </c:pt>
                <c:pt idx="22">
                  <c:v>770</c:v>
                </c:pt>
                <c:pt idx="23">
                  <c:v>610</c:v>
                </c:pt>
                <c:pt idx="24">
                  <c:v>585</c:v>
                </c:pt>
                <c:pt idx="25">
                  <c:v>877</c:v>
                </c:pt>
                <c:pt idx="26">
                  <c:v>743</c:v>
                </c:pt>
                <c:pt idx="27">
                  <c:v>670</c:v>
                </c:pt>
                <c:pt idx="28">
                  <c:v>573</c:v>
                </c:pt>
                <c:pt idx="29">
                  <c:v>827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'Medidas Penales'!$B$33</c:f>
              <c:strCache>
                <c:ptCount val="1"/>
                <c:pt idx="0">
                  <c:v>Suspension tenencia, uso armas Total</c:v>
                </c:pt>
              </c:strCache>
            </c:strRef>
          </c:tx>
          <c:cat>
            <c:strRef>
              <c:f>'Medidas Penales'!$C$11:$AF$11</c:f>
              <c:strCache>
                <c:ptCount val="30"/>
                <c:pt idx="0">
                  <c:v>2012 T1</c:v>
                </c:pt>
                <c:pt idx="1">
                  <c:v>2012 T2</c:v>
                </c:pt>
                <c:pt idx="2">
                  <c:v>2012 T3</c:v>
                </c:pt>
                <c:pt idx="3">
                  <c:v>2012 T4</c:v>
                </c:pt>
                <c:pt idx="4">
                  <c:v>2013 T1</c:v>
                </c:pt>
                <c:pt idx="5">
                  <c:v>2013 T2</c:v>
                </c:pt>
                <c:pt idx="6">
                  <c:v>2013 T3</c:v>
                </c:pt>
                <c:pt idx="7">
                  <c:v>2013 T4</c:v>
                </c:pt>
                <c:pt idx="8">
                  <c:v>2014 T1</c:v>
                </c:pt>
                <c:pt idx="9">
                  <c:v>2014 T2</c:v>
                </c:pt>
                <c:pt idx="10">
                  <c:v>2014 T3</c:v>
                </c:pt>
                <c:pt idx="11">
                  <c:v>2014 T4</c:v>
                </c:pt>
                <c:pt idx="12">
                  <c:v>2015 T1</c:v>
                </c:pt>
                <c:pt idx="13">
                  <c:v>2015 T2</c:v>
                </c:pt>
                <c:pt idx="14">
                  <c:v>2015 T3</c:v>
                </c:pt>
                <c:pt idx="15">
                  <c:v>2015 T4</c:v>
                </c:pt>
                <c:pt idx="16">
                  <c:v>2016 T1</c:v>
                </c:pt>
                <c:pt idx="17">
                  <c:v>2016 T2</c:v>
                </c:pt>
                <c:pt idx="18">
                  <c:v>2016 T3</c:v>
                </c:pt>
                <c:pt idx="19">
                  <c:v>2016 T4</c:v>
                </c:pt>
                <c:pt idx="20">
                  <c:v>2017 T1</c:v>
                </c:pt>
                <c:pt idx="21">
                  <c:v>2017 T2</c:v>
                </c:pt>
                <c:pt idx="22">
                  <c:v>2017 T3</c:v>
                </c:pt>
                <c:pt idx="23">
                  <c:v>2017 T4</c:v>
                </c:pt>
                <c:pt idx="24">
                  <c:v>2018 T1</c:v>
                </c:pt>
                <c:pt idx="25">
                  <c:v>2018 T2</c:v>
                </c:pt>
                <c:pt idx="26">
                  <c:v>2018 T3</c:v>
                </c:pt>
                <c:pt idx="27">
                  <c:v>2018 T4</c:v>
                </c:pt>
                <c:pt idx="28">
                  <c:v>2019 T1</c:v>
                </c:pt>
                <c:pt idx="29">
                  <c:v>2019 T2</c:v>
                </c:pt>
              </c:strCache>
            </c:strRef>
          </c:cat>
          <c:val>
            <c:numRef>
              <c:f>'Medidas Penales'!$C$33:$AF$33</c:f>
              <c:numCache>
                <c:formatCode>#,##0</c:formatCode>
                <c:ptCount val="30"/>
                <c:pt idx="0">
                  <c:v>1474</c:v>
                </c:pt>
                <c:pt idx="1">
                  <c:v>1456</c:v>
                </c:pt>
                <c:pt idx="2">
                  <c:v>1262</c:v>
                </c:pt>
                <c:pt idx="3">
                  <c:v>1097</c:v>
                </c:pt>
                <c:pt idx="4">
                  <c:v>1029</c:v>
                </c:pt>
                <c:pt idx="5">
                  <c:v>1146</c:v>
                </c:pt>
                <c:pt idx="6">
                  <c:v>1136</c:v>
                </c:pt>
                <c:pt idx="7">
                  <c:v>1073</c:v>
                </c:pt>
                <c:pt idx="8">
                  <c:v>953</c:v>
                </c:pt>
                <c:pt idx="9">
                  <c:v>1189</c:v>
                </c:pt>
                <c:pt idx="10">
                  <c:v>1275</c:v>
                </c:pt>
                <c:pt idx="11">
                  <c:v>1068</c:v>
                </c:pt>
                <c:pt idx="12">
                  <c:v>988</c:v>
                </c:pt>
                <c:pt idx="13">
                  <c:v>948</c:v>
                </c:pt>
                <c:pt idx="14">
                  <c:v>929</c:v>
                </c:pt>
                <c:pt idx="15">
                  <c:v>988</c:v>
                </c:pt>
                <c:pt idx="16">
                  <c:v>908</c:v>
                </c:pt>
                <c:pt idx="17">
                  <c:v>975</c:v>
                </c:pt>
                <c:pt idx="18">
                  <c:v>1166</c:v>
                </c:pt>
                <c:pt idx="19">
                  <c:v>1010</c:v>
                </c:pt>
                <c:pt idx="20">
                  <c:v>1097</c:v>
                </c:pt>
                <c:pt idx="21">
                  <c:v>1103</c:v>
                </c:pt>
                <c:pt idx="22">
                  <c:v>963</c:v>
                </c:pt>
                <c:pt idx="23">
                  <c:v>1069</c:v>
                </c:pt>
                <c:pt idx="24">
                  <c:v>1196</c:v>
                </c:pt>
                <c:pt idx="25">
                  <c:v>1133</c:v>
                </c:pt>
                <c:pt idx="26">
                  <c:v>1263</c:v>
                </c:pt>
                <c:pt idx="27">
                  <c:v>1349</c:v>
                </c:pt>
                <c:pt idx="28">
                  <c:v>1243</c:v>
                </c:pt>
                <c:pt idx="29">
                  <c:v>1543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955392"/>
        <c:axId val="45279488"/>
      </c:lineChart>
      <c:catAx>
        <c:axId val="4895539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1380000"/>
          <a:lstStyle/>
          <a:p>
            <a:pPr>
              <a:defRPr sz="600" b="1" i="0" baseline="0">
                <a:latin typeface="Verdana" panose="020B0604030504040204" pitchFamily="34" charset="0"/>
              </a:defRPr>
            </a:pPr>
            <a:endParaRPr lang="es-ES"/>
          </a:p>
        </c:txPr>
        <c:crossAx val="45279488"/>
        <c:crosses val="autoZero"/>
        <c:auto val="1"/>
        <c:lblAlgn val="ctr"/>
        <c:lblOffset val="100"/>
        <c:noMultiLvlLbl val="0"/>
      </c:catAx>
      <c:valAx>
        <c:axId val="45279488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600" b="1" i="0" baseline="0">
                <a:latin typeface="Verdana" panose="020B0604030504040204" pitchFamily="34" charset="0"/>
              </a:defRPr>
            </a:pPr>
            <a:endParaRPr lang="es-ES"/>
          </a:p>
        </c:txPr>
        <c:crossAx val="48955392"/>
        <c:crosses val="autoZero"/>
        <c:crossBetween val="between"/>
      </c:valAx>
      <c:spPr>
        <a:noFill/>
      </c:spPr>
    </c:plotArea>
    <c:legend>
      <c:legendPos val="b"/>
      <c:overlay val="0"/>
      <c:txPr>
        <a:bodyPr/>
        <a:lstStyle/>
        <a:p>
          <a:pPr>
            <a:defRPr sz="700" b="1" i="0" baseline="0">
              <a:latin typeface="Verdana" panose="020B0604030504040204" pitchFamily="34" charset="0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75000"/>
      </a:schemeClr>
    </a:solidFill>
    <a:ln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541356809565474E-2"/>
          <c:y val="9.2247754886423672E-2"/>
          <c:w val="0.89236256926217561"/>
          <c:h val="0.70002267124493744"/>
        </c:manualLayout>
      </c:layout>
      <c:lineChart>
        <c:grouping val="stacked"/>
        <c:varyColors val="0"/>
        <c:ser>
          <c:idx val="0"/>
          <c:order val="0"/>
          <c:tx>
            <c:strRef>
              <c:f>'Medidas Civiles'!$B$30</c:f>
              <c:strCache>
                <c:ptCount val="1"/>
                <c:pt idx="0">
                  <c:v>Atribucion de la vivienda Total</c:v>
                </c:pt>
              </c:strCache>
            </c:strRef>
          </c:tx>
          <c:cat>
            <c:strRef>
              <c:f>'Medidas Civiles'!$C$11:$AF$11</c:f>
              <c:strCache>
                <c:ptCount val="30"/>
                <c:pt idx="0">
                  <c:v>2012 T1</c:v>
                </c:pt>
                <c:pt idx="1">
                  <c:v>2012 T2</c:v>
                </c:pt>
                <c:pt idx="2">
                  <c:v>2012 T3</c:v>
                </c:pt>
                <c:pt idx="3">
                  <c:v>2012 T4</c:v>
                </c:pt>
                <c:pt idx="4">
                  <c:v>2013 T1</c:v>
                </c:pt>
                <c:pt idx="5">
                  <c:v>2013 T2</c:v>
                </c:pt>
                <c:pt idx="6">
                  <c:v>2013 T3</c:v>
                </c:pt>
                <c:pt idx="7">
                  <c:v>2013 T4</c:v>
                </c:pt>
                <c:pt idx="8">
                  <c:v>2014 T1</c:v>
                </c:pt>
                <c:pt idx="9">
                  <c:v>2014 T2</c:v>
                </c:pt>
                <c:pt idx="10">
                  <c:v>2014 T3</c:v>
                </c:pt>
                <c:pt idx="11">
                  <c:v>2014 T4</c:v>
                </c:pt>
                <c:pt idx="12">
                  <c:v>2015 T1</c:v>
                </c:pt>
                <c:pt idx="13">
                  <c:v>2015 T2</c:v>
                </c:pt>
                <c:pt idx="14">
                  <c:v>2015 T3</c:v>
                </c:pt>
                <c:pt idx="15">
                  <c:v>2015 T4</c:v>
                </c:pt>
                <c:pt idx="16">
                  <c:v>2016 T1</c:v>
                </c:pt>
                <c:pt idx="17">
                  <c:v>2016 T2</c:v>
                </c:pt>
                <c:pt idx="18">
                  <c:v>2016 T3</c:v>
                </c:pt>
                <c:pt idx="19">
                  <c:v>2016 T4</c:v>
                </c:pt>
                <c:pt idx="20">
                  <c:v>2017 T1</c:v>
                </c:pt>
                <c:pt idx="21">
                  <c:v>2017 T2</c:v>
                </c:pt>
                <c:pt idx="22">
                  <c:v>2017 T3</c:v>
                </c:pt>
                <c:pt idx="23">
                  <c:v>2017 T4</c:v>
                </c:pt>
                <c:pt idx="24">
                  <c:v>2018 T1</c:v>
                </c:pt>
                <c:pt idx="25">
                  <c:v>2018 T2</c:v>
                </c:pt>
                <c:pt idx="26">
                  <c:v>2018 T3</c:v>
                </c:pt>
                <c:pt idx="27">
                  <c:v>2018 T4</c:v>
                </c:pt>
                <c:pt idx="28">
                  <c:v>2019 T1</c:v>
                </c:pt>
                <c:pt idx="29">
                  <c:v>2019 T2</c:v>
                </c:pt>
              </c:strCache>
            </c:strRef>
          </c:cat>
          <c:val>
            <c:numRef>
              <c:f>'Medidas Civiles'!$C$30:$AF$30</c:f>
              <c:numCache>
                <c:formatCode>#,##0</c:formatCode>
                <c:ptCount val="30"/>
                <c:pt idx="0">
                  <c:v>1112</c:v>
                </c:pt>
                <c:pt idx="1">
                  <c:v>1145</c:v>
                </c:pt>
                <c:pt idx="2">
                  <c:v>1234</c:v>
                </c:pt>
                <c:pt idx="3">
                  <c:v>1006</c:v>
                </c:pt>
                <c:pt idx="4">
                  <c:v>994</c:v>
                </c:pt>
                <c:pt idx="5">
                  <c:v>1065</c:v>
                </c:pt>
                <c:pt idx="6">
                  <c:v>1127</c:v>
                </c:pt>
                <c:pt idx="7">
                  <c:v>1015</c:v>
                </c:pt>
                <c:pt idx="8">
                  <c:v>1073</c:v>
                </c:pt>
                <c:pt idx="9">
                  <c:v>1068</c:v>
                </c:pt>
                <c:pt idx="10">
                  <c:v>1056</c:v>
                </c:pt>
                <c:pt idx="11">
                  <c:v>1050</c:v>
                </c:pt>
                <c:pt idx="12">
                  <c:v>1033</c:v>
                </c:pt>
                <c:pt idx="13">
                  <c:v>1025</c:v>
                </c:pt>
                <c:pt idx="14">
                  <c:v>1198</c:v>
                </c:pt>
                <c:pt idx="15">
                  <c:v>1156</c:v>
                </c:pt>
                <c:pt idx="16">
                  <c:v>1266</c:v>
                </c:pt>
                <c:pt idx="17">
                  <c:v>1175</c:v>
                </c:pt>
                <c:pt idx="18">
                  <c:v>1136</c:v>
                </c:pt>
                <c:pt idx="19">
                  <c:v>1112</c:v>
                </c:pt>
                <c:pt idx="20">
                  <c:v>1058</c:v>
                </c:pt>
                <c:pt idx="21">
                  <c:v>1204</c:v>
                </c:pt>
                <c:pt idx="22">
                  <c:v>1120</c:v>
                </c:pt>
                <c:pt idx="23">
                  <c:v>1000</c:v>
                </c:pt>
                <c:pt idx="24">
                  <c:v>1137</c:v>
                </c:pt>
                <c:pt idx="25">
                  <c:v>1239</c:v>
                </c:pt>
                <c:pt idx="26">
                  <c:v>1277</c:v>
                </c:pt>
                <c:pt idx="27">
                  <c:v>1290</c:v>
                </c:pt>
                <c:pt idx="28">
                  <c:v>1139</c:v>
                </c:pt>
                <c:pt idx="29">
                  <c:v>1268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'Medidas Civiles'!$B$31</c:f>
              <c:strCache>
                <c:ptCount val="1"/>
                <c:pt idx="0">
                  <c:v>Permuta uso vivienda familiar Total</c:v>
                </c:pt>
              </c:strCache>
            </c:strRef>
          </c:tx>
          <c:cat>
            <c:strRef>
              <c:f>'Medidas Civiles'!$C$11:$AF$11</c:f>
              <c:strCache>
                <c:ptCount val="30"/>
                <c:pt idx="0">
                  <c:v>2012 T1</c:v>
                </c:pt>
                <c:pt idx="1">
                  <c:v>2012 T2</c:v>
                </c:pt>
                <c:pt idx="2">
                  <c:v>2012 T3</c:v>
                </c:pt>
                <c:pt idx="3">
                  <c:v>2012 T4</c:v>
                </c:pt>
                <c:pt idx="4">
                  <c:v>2013 T1</c:v>
                </c:pt>
                <c:pt idx="5">
                  <c:v>2013 T2</c:v>
                </c:pt>
                <c:pt idx="6">
                  <c:v>2013 T3</c:v>
                </c:pt>
                <c:pt idx="7">
                  <c:v>2013 T4</c:v>
                </c:pt>
                <c:pt idx="8">
                  <c:v>2014 T1</c:v>
                </c:pt>
                <c:pt idx="9">
                  <c:v>2014 T2</c:v>
                </c:pt>
                <c:pt idx="10">
                  <c:v>2014 T3</c:v>
                </c:pt>
                <c:pt idx="11">
                  <c:v>2014 T4</c:v>
                </c:pt>
                <c:pt idx="12">
                  <c:v>2015 T1</c:v>
                </c:pt>
                <c:pt idx="13">
                  <c:v>2015 T2</c:v>
                </c:pt>
                <c:pt idx="14">
                  <c:v>2015 T3</c:v>
                </c:pt>
                <c:pt idx="15">
                  <c:v>2015 T4</c:v>
                </c:pt>
                <c:pt idx="16">
                  <c:v>2016 T1</c:v>
                </c:pt>
                <c:pt idx="17">
                  <c:v>2016 T2</c:v>
                </c:pt>
                <c:pt idx="18">
                  <c:v>2016 T3</c:v>
                </c:pt>
                <c:pt idx="19">
                  <c:v>2016 T4</c:v>
                </c:pt>
                <c:pt idx="20">
                  <c:v>2017 T1</c:v>
                </c:pt>
                <c:pt idx="21">
                  <c:v>2017 T2</c:v>
                </c:pt>
                <c:pt idx="22">
                  <c:v>2017 T3</c:v>
                </c:pt>
                <c:pt idx="23">
                  <c:v>2017 T4</c:v>
                </c:pt>
                <c:pt idx="24">
                  <c:v>2018 T1</c:v>
                </c:pt>
                <c:pt idx="25">
                  <c:v>2018 T2</c:v>
                </c:pt>
                <c:pt idx="26">
                  <c:v>2018 T3</c:v>
                </c:pt>
                <c:pt idx="27">
                  <c:v>2018 T4</c:v>
                </c:pt>
                <c:pt idx="28">
                  <c:v>2019 T1</c:v>
                </c:pt>
                <c:pt idx="29">
                  <c:v>2019 T2</c:v>
                </c:pt>
              </c:strCache>
            </c:strRef>
          </c:cat>
          <c:val>
            <c:numRef>
              <c:f>'Medidas Civiles'!$C$31:$AF$31</c:f>
              <c:numCache>
                <c:formatCode>#,##0</c:formatCode>
                <c:ptCount val="30"/>
                <c:pt idx="0">
                  <c:v>40</c:v>
                </c:pt>
                <c:pt idx="1">
                  <c:v>21</c:v>
                </c:pt>
                <c:pt idx="2">
                  <c:v>32</c:v>
                </c:pt>
                <c:pt idx="3">
                  <c:v>4</c:v>
                </c:pt>
                <c:pt idx="4">
                  <c:v>27</c:v>
                </c:pt>
                <c:pt idx="5">
                  <c:v>43</c:v>
                </c:pt>
                <c:pt idx="6">
                  <c:v>30</c:v>
                </c:pt>
                <c:pt idx="7">
                  <c:v>34</c:v>
                </c:pt>
                <c:pt idx="8">
                  <c:v>14</c:v>
                </c:pt>
                <c:pt idx="9">
                  <c:v>17</c:v>
                </c:pt>
                <c:pt idx="10">
                  <c:v>13</c:v>
                </c:pt>
                <c:pt idx="11">
                  <c:v>21</c:v>
                </c:pt>
                <c:pt idx="12">
                  <c:v>9</c:v>
                </c:pt>
                <c:pt idx="13">
                  <c:v>15</c:v>
                </c:pt>
                <c:pt idx="14">
                  <c:v>3</c:v>
                </c:pt>
                <c:pt idx="15">
                  <c:v>33</c:v>
                </c:pt>
                <c:pt idx="16">
                  <c:v>18</c:v>
                </c:pt>
                <c:pt idx="17">
                  <c:v>10</c:v>
                </c:pt>
                <c:pt idx="18">
                  <c:v>24</c:v>
                </c:pt>
                <c:pt idx="19">
                  <c:v>7</c:v>
                </c:pt>
                <c:pt idx="20">
                  <c:v>34</c:v>
                </c:pt>
                <c:pt idx="21">
                  <c:v>26</c:v>
                </c:pt>
                <c:pt idx="22">
                  <c:v>11</c:v>
                </c:pt>
                <c:pt idx="23">
                  <c:v>1</c:v>
                </c:pt>
                <c:pt idx="24">
                  <c:v>10</c:v>
                </c:pt>
                <c:pt idx="25">
                  <c:v>12</c:v>
                </c:pt>
                <c:pt idx="26">
                  <c:v>16</c:v>
                </c:pt>
                <c:pt idx="27">
                  <c:v>8</c:v>
                </c:pt>
                <c:pt idx="28">
                  <c:v>13</c:v>
                </c:pt>
                <c:pt idx="29">
                  <c:v>23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'Medidas Civiles'!$B$32</c:f>
              <c:strCache>
                <c:ptCount val="1"/>
                <c:pt idx="0">
                  <c:v>Suspension regimen visitas Total</c:v>
                </c:pt>
              </c:strCache>
            </c:strRef>
          </c:tx>
          <c:cat>
            <c:strRef>
              <c:f>'Medidas Civiles'!$C$11:$AF$11</c:f>
              <c:strCache>
                <c:ptCount val="30"/>
                <c:pt idx="0">
                  <c:v>2012 T1</c:v>
                </c:pt>
                <c:pt idx="1">
                  <c:v>2012 T2</c:v>
                </c:pt>
                <c:pt idx="2">
                  <c:v>2012 T3</c:v>
                </c:pt>
                <c:pt idx="3">
                  <c:v>2012 T4</c:v>
                </c:pt>
                <c:pt idx="4">
                  <c:v>2013 T1</c:v>
                </c:pt>
                <c:pt idx="5">
                  <c:v>2013 T2</c:v>
                </c:pt>
                <c:pt idx="6">
                  <c:v>2013 T3</c:v>
                </c:pt>
                <c:pt idx="7">
                  <c:v>2013 T4</c:v>
                </c:pt>
                <c:pt idx="8">
                  <c:v>2014 T1</c:v>
                </c:pt>
                <c:pt idx="9">
                  <c:v>2014 T2</c:v>
                </c:pt>
                <c:pt idx="10">
                  <c:v>2014 T3</c:v>
                </c:pt>
                <c:pt idx="11">
                  <c:v>2014 T4</c:v>
                </c:pt>
                <c:pt idx="12">
                  <c:v>2015 T1</c:v>
                </c:pt>
                <c:pt idx="13">
                  <c:v>2015 T2</c:v>
                </c:pt>
                <c:pt idx="14">
                  <c:v>2015 T3</c:v>
                </c:pt>
                <c:pt idx="15">
                  <c:v>2015 T4</c:v>
                </c:pt>
                <c:pt idx="16">
                  <c:v>2016 T1</c:v>
                </c:pt>
                <c:pt idx="17">
                  <c:v>2016 T2</c:v>
                </c:pt>
                <c:pt idx="18">
                  <c:v>2016 T3</c:v>
                </c:pt>
                <c:pt idx="19">
                  <c:v>2016 T4</c:v>
                </c:pt>
                <c:pt idx="20">
                  <c:v>2017 T1</c:v>
                </c:pt>
                <c:pt idx="21">
                  <c:v>2017 T2</c:v>
                </c:pt>
                <c:pt idx="22">
                  <c:v>2017 T3</c:v>
                </c:pt>
                <c:pt idx="23">
                  <c:v>2017 T4</c:v>
                </c:pt>
                <c:pt idx="24">
                  <c:v>2018 T1</c:v>
                </c:pt>
                <c:pt idx="25">
                  <c:v>2018 T2</c:v>
                </c:pt>
                <c:pt idx="26">
                  <c:v>2018 T3</c:v>
                </c:pt>
                <c:pt idx="27">
                  <c:v>2018 T4</c:v>
                </c:pt>
                <c:pt idx="28">
                  <c:v>2019 T1</c:v>
                </c:pt>
                <c:pt idx="29">
                  <c:v>2019 T2</c:v>
                </c:pt>
              </c:strCache>
            </c:strRef>
          </c:cat>
          <c:val>
            <c:numRef>
              <c:f>'Medidas Civiles'!$C$32:$AF$32</c:f>
              <c:numCache>
                <c:formatCode>#,##0</c:formatCode>
                <c:ptCount val="30"/>
                <c:pt idx="0">
                  <c:v>161</c:v>
                </c:pt>
                <c:pt idx="1">
                  <c:v>187</c:v>
                </c:pt>
                <c:pt idx="2">
                  <c:v>201</c:v>
                </c:pt>
                <c:pt idx="3">
                  <c:v>161</c:v>
                </c:pt>
                <c:pt idx="4">
                  <c:v>146</c:v>
                </c:pt>
                <c:pt idx="5">
                  <c:v>189</c:v>
                </c:pt>
                <c:pt idx="6">
                  <c:v>153</c:v>
                </c:pt>
                <c:pt idx="7">
                  <c:v>125</c:v>
                </c:pt>
                <c:pt idx="8">
                  <c:v>146</c:v>
                </c:pt>
                <c:pt idx="9">
                  <c:v>162</c:v>
                </c:pt>
                <c:pt idx="10">
                  <c:v>139</c:v>
                </c:pt>
                <c:pt idx="11">
                  <c:v>176</c:v>
                </c:pt>
                <c:pt idx="12">
                  <c:v>171</c:v>
                </c:pt>
                <c:pt idx="13">
                  <c:v>179</c:v>
                </c:pt>
                <c:pt idx="14">
                  <c:v>181</c:v>
                </c:pt>
                <c:pt idx="15">
                  <c:v>257</c:v>
                </c:pt>
                <c:pt idx="16">
                  <c:v>270</c:v>
                </c:pt>
                <c:pt idx="17">
                  <c:v>276</c:v>
                </c:pt>
                <c:pt idx="18">
                  <c:v>235</c:v>
                </c:pt>
                <c:pt idx="19">
                  <c:v>254</c:v>
                </c:pt>
                <c:pt idx="20">
                  <c:v>190</c:v>
                </c:pt>
                <c:pt idx="21">
                  <c:v>261</c:v>
                </c:pt>
                <c:pt idx="22">
                  <c:v>160</c:v>
                </c:pt>
                <c:pt idx="23">
                  <c:v>182</c:v>
                </c:pt>
                <c:pt idx="24">
                  <c:v>206</c:v>
                </c:pt>
                <c:pt idx="25">
                  <c:v>207</c:v>
                </c:pt>
                <c:pt idx="26">
                  <c:v>205</c:v>
                </c:pt>
                <c:pt idx="27">
                  <c:v>217</c:v>
                </c:pt>
                <c:pt idx="28">
                  <c:v>250</c:v>
                </c:pt>
                <c:pt idx="29">
                  <c:v>207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'Medidas Civiles'!$B$33</c:f>
              <c:strCache>
                <c:ptCount val="1"/>
                <c:pt idx="0">
                  <c:v>Suspension patria potestad Total</c:v>
                </c:pt>
              </c:strCache>
            </c:strRef>
          </c:tx>
          <c:cat>
            <c:strRef>
              <c:f>'Medidas Civiles'!$C$11:$AF$11</c:f>
              <c:strCache>
                <c:ptCount val="30"/>
                <c:pt idx="0">
                  <c:v>2012 T1</c:v>
                </c:pt>
                <c:pt idx="1">
                  <c:v>2012 T2</c:v>
                </c:pt>
                <c:pt idx="2">
                  <c:v>2012 T3</c:v>
                </c:pt>
                <c:pt idx="3">
                  <c:v>2012 T4</c:v>
                </c:pt>
                <c:pt idx="4">
                  <c:v>2013 T1</c:v>
                </c:pt>
                <c:pt idx="5">
                  <c:v>2013 T2</c:v>
                </c:pt>
                <c:pt idx="6">
                  <c:v>2013 T3</c:v>
                </c:pt>
                <c:pt idx="7">
                  <c:v>2013 T4</c:v>
                </c:pt>
                <c:pt idx="8">
                  <c:v>2014 T1</c:v>
                </c:pt>
                <c:pt idx="9">
                  <c:v>2014 T2</c:v>
                </c:pt>
                <c:pt idx="10">
                  <c:v>2014 T3</c:v>
                </c:pt>
                <c:pt idx="11">
                  <c:v>2014 T4</c:v>
                </c:pt>
                <c:pt idx="12">
                  <c:v>2015 T1</c:v>
                </c:pt>
                <c:pt idx="13">
                  <c:v>2015 T2</c:v>
                </c:pt>
                <c:pt idx="14">
                  <c:v>2015 T3</c:v>
                </c:pt>
                <c:pt idx="15">
                  <c:v>2015 T4</c:v>
                </c:pt>
                <c:pt idx="16">
                  <c:v>2016 T1</c:v>
                </c:pt>
                <c:pt idx="17">
                  <c:v>2016 T2</c:v>
                </c:pt>
                <c:pt idx="18">
                  <c:v>2016 T3</c:v>
                </c:pt>
                <c:pt idx="19">
                  <c:v>2016 T4</c:v>
                </c:pt>
                <c:pt idx="20">
                  <c:v>2017 T1</c:v>
                </c:pt>
                <c:pt idx="21">
                  <c:v>2017 T2</c:v>
                </c:pt>
                <c:pt idx="22">
                  <c:v>2017 T3</c:v>
                </c:pt>
                <c:pt idx="23">
                  <c:v>2017 T4</c:v>
                </c:pt>
                <c:pt idx="24">
                  <c:v>2018 T1</c:v>
                </c:pt>
                <c:pt idx="25">
                  <c:v>2018 T2</c:v>
                </c:pt>
                <c:pt idx="26">
                  <c:v>2018 T3</c:v>
                </c:pt>
                <c:pt idx="27">
                  <c:v>2018 T4</c:v>
                </c:pt>
                <c:pt idx="28">
                  <c:v>2019 T1</c:v>
                </c:pt>
                <c:pt idx="29">
                  <c:v>2019 T2</c:v>
                </c:pt>
              </c:strCache>
            </c:strRef>
          </c:cat>
          <c:val>
            <c:numRef>
              <c:f>'Medidas Civiles'!$C$33:$AF$33</c:f>
              <c:numCache>
                <c:formatCode>#,##0</c:formatCode>
                <c:ptCount val="30"/>
                <c:pt idx="0">
                  <c:v>27</c:v>
                </c:pt>
                <c:pt idx="1">
                  <c:v>39</c:v>
                </c:pt>
                <c:pt idx="2">
                  <c:v>6</c:v>
                </c:pt>
                <c:pt idx="3">
                  <c:v>7</c:v>
                </c:pt>
                <c:pt idx="4">
                  <c:v>11</c:v>
                </c:pt>
                <c:pt idx="5">
                  <c:v>32</c:v>
                </c:pt>
                <c:pt idx="6">
                  <c:v>10</c:v>
                </c:pt>
                <c:pt idx="7">
                  <c:v>16</c:v>
                </c:pt>
                <c:pt idx="8">
                  <c:v>9</c:v>
                </c:pt>
                <c:pt idx="9">
                  <c:v>30</c:v>
                </c:pt>
                <c:pt idx="10">
                  <c:v>7</c:v>
                </c:pt>
                <c:pt idx="11">
                  <c:v>16</c:v>
                </c:pt>
                <c:pt idx="12">
                  <c:v>13</c:v>
                </c:pt>
                <c:pt idx="13">
                  <c:v>23</c:v>
                </c:pt>
                <c:pt idx="14">
                  <c:v>36</c:v>
                </c:pt>
                <c:pt idx="15">
                  <c:v>21</c:v>
                </c:pt>
                <c:pt idx="16">
                  <c:v>40</c:v>
                </c:pt>
                <c:pt idx="17">
                  <c:v>9</c:v>
                </c:pt>
                <c:pt idx="18">
                  <c:v>41</c:v>
                </c:pt>
                <c:pt idx="19">
                  <c:v>31</c:v>
                </c:pt>
                <c:pt idx="20">
                  <c:v>42</c:v>
                </c:pt>
                <c:pt idx="21">
                  <c:v>27</c:v>
                </c:pt>
                <c:pt idx="22">
                  <c:v>25</c:v>
                </c:pt>
                <c:pt idx="23">
                  <c:v>22</c:v>
                </c:pt>
                <c:pt idx="24">
                  <c:v>25</c:v>
                </c:pt>
                <c:pt idx="25">
                  <c:v>30</c:v>
                </c:pt>
                <c:pt idx="26">
                  <c:v>42</c:v>
                </c:pt>
                <c:pt idx="27">
                  <c:v>33</c:v>
                </c:pt>
                <c:pt idx="28">
                  <c:v>18</c:v>
                </c:pt>
                <c:pt idx="29">
                  <c:v>24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'Medidas Civiles'!$B$34</c:f>
              <c:strCache>
                <c:ptCount val="1"/>
                <c:pt idx="0">
                  <c:v>Suspension guarda y custodia Total</c:v>
                </c:pt>
              </c:strCache>
            </c:strRef>
          </c:tx>
          <c:cat>
            <c:strRef>
              <c:f>'Medidas Civiles'!$C$11:$AF$11</c:f>
              <c:strCache>
                <c:ptCount val="30"/>
                <c:pt idx="0">
                  <c:v>2012 T1</c:v>
                </c:pt>
                <c:pt idx="1">
                  <c:v>2012 T2</c:v>
                </c:pt>
                <c:pt idx="2">
                  <c:v>2012 T3</c:v>
                </c:pt>
                <c:pt idx="3">
                  <c:v>2012 T4</c:v>
                </c:pt>
                <c:pt idx="4">
                  <c:v>2013 T1</c:v>
                </c:pt>
                <c:pt idx="5">
                  <c:v>2013 T2</c:v>
                </c:pt>
                <c:pt idx="6">
                  <c:v>2013 T3</c:v>
                </c:pt>
                <c:pt idx="7">
                  <c:v>2013 T4</c:v>
                </c:pt>
                <c:pt idx="8">
                  <c:v>2014 T1</c:v>
                </c:pt>
                <c:pt idx="9">
                  <c:v>2014 T2</c:v>
                </c:pt>
                <c:pt idx="10">
                  <c:v>2014 T3</c:v>
                </c:pt>
                <c:pt idx="11">
                  <c:v>2014 T4</c:v>
                </c:pt>
                <c:pt idx="12">
                  <c:v>2015 T1</c:v>
                </c:pt>
                <c:pt idx="13">
                  <c:v>2015 T2</c:v>
                </c:pt>
                <c:pt idx="14">
                  <c:v>2015 T3</c:v>
                </c:pt>
                <c:pt idx="15">
                  <c:v>2015 T4</c:v>
                </c:pt>
                <c:pt idx="16">
                  <c:v>2016 T1</c:v>
                </c:pt>
                <c:pt idx="17">
                  <c:v>2016 T2</c:v>
                </c:pt>
                <c:pt idx="18">
                  <c:v>2016 T3</c:v>
                </c:pt>
                <c:pt idx="19">
                  <c:v>2016 T4</c:v>
                </c:pt>
                <c:pt idx="20">
                  <c:v>2017 T1</c:v>
                </c:pt>
                <c:pt idx="21">
                  <c:v>2017 T2</c:v>
                </c:pt>
                <c:pt idx="22">
                  <c:v>2017 T3</c:v>
                </c:pt>
                <c:pt idx="23">
                  <c:v>2017 T4</c:v>
                </c:pt>
                <c:pt idx="24">
                  <c:v>2018 T1</c:v>
                </c:pt>
                <c:pt idx="25">
                  <c:v>2018 T2</c:v>
                </c:pt>
                <c:pt idx="26">
                  <c:v>2018 T3</c:v>
                </c:pt>
                <c:pt idx="27">
                  <c:v>2018 T4</c:v>
                </c:pt>
                <c:pt idx="28">
                  <c:v>2019 T1</c:v>
                </c:pt>
                <c:pt idx="29">
                  <c:v>2019 T2</c:v>
                </c:pt>
              </c:strCache>
            </c:strRef>
          </c:cat>
          <c:val>
            <c:numRef>
              <c:f>'Medidas Civiles'!$C$34:$AF$34</c:f>
              <c:numCache>
                <c:formatCode>#,##0</c:formatCode>
                <c:ptCount val="30"/>
                <c:pt idx="0">
                  <c:v>412</c:v>
                </c:pt>
                <c:pt idx="1">
                  <c:v>404</c:v>
                </c:pt>
                <c:pt idx="2">
                  <c:v>415</c:v>
                </c:pt>
                <c:pt idx="3">
                  <c:v>345</c:v>
                </c:pt>
                <c:pt idx="4">
                  <c:v>330</c:v>
                </c:pt>
                <c:pt idx="5">
                  <c:v>366</c:v>
                </c:pt>
                <c:pt idx="6">
                  <c:v>363</c:v>
                </c:pt>
                <c:pt idx="7">
                  <c:v>301</c:v>
                </c:pt>
                <c:pt idx="8">
                  <c:v>266</c:v>
                </c:pt>
                <c:pt idx="9">
                  <c:v>267</c:v>
                </c:pt>
                <c:pt idx="10">
                  <c:v>278</c:v>
                </c:pt>
                <c:pt idx="11">
                  <c:v>322</c:v>
                </c:pt>
                <c:pt idx="12">
                  <c:v>321</c:v>
                </c:pt>
                <c:pt idx="13">
                  <c:v>277</c:v>
                </c:pt>
                <c:pt idx="14">
                  <c:v>282</c:v>
                </c:pt>
                <c:pt idx="15">
                  <c:v>389</c:v>
                </c:pt>
                <c:pt idx="16">
                  <c:v>539</c:v>
                </c:pt>
                <c:pt idx="17">
                  <c:v>351</c:v>
                </c:pt>
                <c:pt idx="18">
                  <c:v>322</c:v>
                </c:pt>
                <c:pt idx="19">
                  <c:v>284</c:v>
                </c:pt>
                <c:pt idx="20">
                  <c:v>335</c:v>
                </c:pt>
                <c:pt idx="21">
                  <c:v>384</c:v>
                </c:pt>
                <c:pt idx="22">
                  <c:v>312</c:v>
                </c:pt>
                <c:pt idx="23">
                  <c:v>287</c:v>
                </c:pt>
                <c:pt idx="24">
                  <c:v>298</c:v>
                </c:pt>
                <c:pt idx="25">
                  <c:v>387</c:v>
                </c:pt>
                <c:pt idx="26">
                  <c:v>340</c:v>
                </c:pt>
                <c:pt idx="27">
                  <c:v>276</c:v>
                </c:pt>
                <c:pt idx="28">
                  <c:v>318</c:v>
                </c:pt>
                <c:pt idx="29">
                  <c:v>304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'Medidas Civiles'!$B$35</c:f>
              <c:strCache>
                <c:ptCount val="1"/>
                <c:pt idx="0">
                  <c:v>Prestacion alimentos Total</c:v>
                </c:pt>
              </c:strCache>
            </c:strRef>
          </c:tx>
          <c:cat>
            <c:strRef>
              <c:f>'Medidas Civiles'!$C$11:$AF$11</c:f>
              <c:strCache>
                <c:ptCount val="30"/>
                <c:pt idx="0">
                  <c:v>2012 T1</c:v>
                </c:pt>
                <c:pt idx="1">
                  <c:v>2012 T2</c:v>
                </c:pt>
                <c:pt idx="2">
                  <c:v>2012 T3</c:v>
                </c:pt>
                <c:pt idx="3">
                  <c:v>2012 T4</c:v>
                </c:pt>
                <c:pt idx="4">
                  <c:v>2013 T1</c:v>
                </c:pt>
                <c:pt idx="5">
                  <c:v>2013 T2</c:v>
                </c:pt>
                <c:pt idx="6">
                  <c:v>2013 T3</c:v>
                </c:pt>
                <c:pt idx="7">
                  <c:v>2013 T4</c:v>
                </c:pt>
                <c:pt idx="8">
                  <c:v>2014 T1</c:v>
                </c:pt>
                <c:pt idx="9">
                  <c:v>2014 T2</c:v>
                </c:pt>
                <c:pt idx="10">
                  <c:v>2014 T3</c:v>
                </c:pt>
                <c:pt idx="11">
                  <c:v>2014 T4</c:v>
                </c:pt>
                <c:pt idx="12">
                  <c:v>2015 T1</c:v>
                </c:pt>
                <c:pt idx="13">
                  <c:v>2015 T2</c:v>
                </c:pt>
                <c:pt idx="14">
                  <c:v>2015 T3</c:v>
                </c:pt>
                <c:pt idx="15">
                  <c:v>2015 T4</c:v>
                </c:pt>
                <c:pt idx="16">
                  <c:v>2016 T1</c:v>
                </c:pt>
                <c:pt idx="17">
                  <c:v>2016 T2</c:v>
                </c:pt>
                <c:pt idx="18">
                  <c:v>2016 T3</c:v>
                </c:pt>
                <c:pt idx="19">
                  <c:v>2016 T4</c:v>
                </c:pt>
                <c:pt idx="20">
                  <c:v>2017 T1</c:v>
                </c:pt>
                <c:pt idx="21">
                  <c:v>2017 T2</c:v>
                </c:pt>
                <c:pt idx="22">
                  <c:v>2017 T3</c:v>
                </c:pt>
                <c:pt idx="23">
                  <c:v>2017 T4</c:v>
                </c:pt>
                <c:pt idx="24">
                  <c:v>2018 T1</c:v>
                </c:pt>
                <c:pt idx="25">
                  <c:v>2018 T2</c:v>
                </c:pt>
                <c:pt idx="26">
                  <c:v>2018 T3</c:v>
                </c:pt>
                <c:pt idx="27">
                  <c:v>2018 T4</c:v>
                </c:pt>
                <c:pt idx="28">
                  <c:v>2019 T1</c:v>
                </c:pt>
                <c:pt idx="29">
                  <c:v>2019 T2</c:v>
                </c:pt>
              </c:strCache>
            </c:strRef>
          </c:cat>
          <c:val>
            <c:numRef>
              <c:f>'Medidas Civiles'!$C$35:$AF$35</c:f>
              <c:numCache>
                <c:formatCode>#,##0</c:formatCode>
                <c:ptCount val="30"/>
                <c:pt idx="0">
                  <c:v>1323</c:v>
                </c:pt>
                <c:pt idx="1">
                  <c:v>1362</c:v>
                </c:pt>
                <c:pt idx="2">
                  <c:v>1461</c:v>
                </c:pt>
                <c:pt idx="3">
                  <c:v>1190</c:v>
                </c:pt>
                <c:pt idx="4">
                  <c:v>1199</c:v>
                </c:pt>
                <c:pt idx="5">
                  <c:v>1285</c:v>
                </c:pt>
                <c:pt idx="6">
                  <c:v>1327</c:v>
                </c:pt>
                <c:pt idx="7">
                  <c:v>1208</c:v>
                </c:pt>
                <c:pt idx="8">
                  <c:v>1249</c:v>
                </c:pt>
                <c:pt idx="9">
                  <c:v>1237</c:v>
                </c:pt>
                <c:pt idx="10">
                  <c:v>1237</c:v>
                </c:pt>
                <c:pt idx="11">
                  <c:v>1243</c:v>
                </c:pt>
                <c:pt idx="12">
                  <c:v>1216</c:v>
                </c:pt>
                <c:pt idx="13">
                  <c:v>1154</c:v>
                </c:pt>
                <c:pt idx="14">
                  <c:v>1311</c:v>
                </c:pt>
                <c:pt idx="15">
                  <c:v>1365</c:v>
                </c:pt>
                <c:pt idx="16">
                  <c:v>1494</c:v>
                </c:pt>
                <c:pt idx="17">
                  <c:v>1381</c:v>
                </c:pt>
                <c:pt idx="18">
                  <c:v>1446</c:v>
                </c:pt>
                <c:pt idx="19">
                  <c:v>1293</c:v>
                </c:pt>
                <c:pt idx="20">
                  <c:v>1301</c:v>
                </c:pt>
                <c:pt idx="21">
                  <c:v>1400</c:v>
                </c:pt>
                <c:pt idx="22">
                  <c:v>1335</c:v>
                </c:pt>
                <c:pt idx="23">
                  <c:v>1237</c:v>
                </c:pt>
                <c:pt idx="24">
                  <c:v>1409</c:v>
                </c:pt>
                <c:pt idx="25">
                  <c:v>1464</c:v>
                </c:pt>
                <c:pt idx="26">
                  <c:v>1511</c:v>
                </c:pt>
                <c:pt idx="27">
                  <c:v>1489</c:v>
                </c:pt>
                <c:pt idx="28">
                  <c:v>1402</c:v>
                </c:pt>
                <c:pt idx="29">
                  <c:v>1555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955904"/>
        <c:axId val="45281792"/>
      </c:lineChart>
      <c:catAx>
        <c:axId val="4895590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1380000"/>
          <a:lstStyle/>
          <a:p>
            <a:pPr>
              <a:defRPr sz="600" b="1" i="0" baseline="0">
                <a:latin typeface="Verdana" panose="020B0604030504040204" pitchFamily="34" charset="0"/>
              </a:defRPr>
            </a:pPr>
            <a:endParaRPr lang="es-ES"/>
          </a:p>
        </c:txPr>
        <c:crossAx val="45281792"/>
        <c:crosses val="autoZero"/>
        <c:auto val="1"/>
        <c:lblAlgn val="ctr"/>
        <c:lblOffset val="100"/>
        <c:noMultiLvlLbl val="0"/>
      </c:catAx>
      <c:valAx>
        <c:axId val="45281792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700" b="1" i="0" baseline="0">
                <a:latin typeface="Verdana" panose="020B0604030504040204" pitchFamily="34" charset="0"/>
              </a:defRPr>
            </a:pPr>
            <a:endParaRPr lang="es-ES"/>
          </a:p>
        </c:txPr>
        <c:crossAx val="48955904"/>
        <c:crosses val="autoZero"/>
        <c:crossBetween val="between"/>
      </c:valAx>
      <c:spPr>
        <a:noFill/>
      </c:spPr>
    </c:plotArea>
    <c:legend>
      <c:legendPos val="b"/>
      <c:overlay val="0"/>
      <c:txPr>
        <a:bodyPr/>
        <a:lstStyle/>
        <a:p>
          <a:pPr>
            <a:defRPr sz="700" b="1" i="0" baseline="0">
              <a:latin typeface="Verdana" panose="020B0604030504040204" pitchFamily="34" charset="0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75000"/>
      </a:schemeClr>
    </a:solidFill>
    <a:ln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0255632108486427E-2"/>
          <c:y val="0.13726052121852439"/>
          <c:w val="0.84602799650043747"/>
          <c:h val="0.69150334565944704"/>
        </c:manualLayout>
      </c:layout>
      <c:lineChart>
        <c:grouping val="stacked"/>
        <c:varyColors val="0"/>
        <c:ser>
          <c:idx val="0"/>
          <c:order val="0"/>
          <c:tx>
            <c:strRef>
              <c:f>'Juzgados de lo Penal'!$B$24</c:f>
              <c:strCache>
                <c:ptCount val="1"/>
                <c:pt idx="0">
                  <c:v>% condenas entre enjuiciados españoles</c:v>
                </c:pt>
              </c:strCache>
            </c:strRef>
          </c:tx>
          <c:dLbls>
            <c:txPr>
              <a:bodyPr rot="1380000"/>
              <a:lstStyle/>
              <a:p>
                <a:pPr>
                  <a:defRPr sz="700" b="1" i="0" baseline="0">
                    <a:latin typeface="Verdana" panose="020B060403050404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'Juzgados de lo Penal'!$C$11:$AF$11</c:f>
              <c:strCache>
                <c:ptCount val="30"/>
                <c:pt idx="0">
                  <c:v>2012 T1</c:v>
                </c:pt>
                <c:pt idx="1">
                  <c:v>2012 T2</c:v>
                </c:pt>
                <c:pt idx="2">
                  <c:v>2012 T3</c:v>
                </c:pt>
                <c:pt idx="3">
                  <c:v>2012 T4</c:v>
                </c:pt>
                <c:pt idx="4">
                  <c:v>2013 T1</c:v>
                </c:pt>
                <c:pt idx="5">
                  <c:v>2013 T2</c:v>
                </c:pt>
                <c:pt idx="6">
                  <c:v>2013 T3</c:v>
                </c:pt>
                <c:pt idx="7">
                  <c:v>2013 T4</c:v>
                </c:pt>
                <c:pt idx="8">
                  <c:v>2014 T1</c:v>
                </c:pt>
                <c:pt idx="9">
                  <c:v>2014 T2</c:v>
                </c:pt>
                <c:pt idx="10">
                  <c:v>2014 T3</c:v>
                </c:pt>
                <c:pt idx="11">
                  <c:v>2014 T4</c:v>
                </c:pt>
                <c:pt idx="12">
                  <c:v>2015 T1</c:v>
                </c:pt>
                <c:pt idx="13">
                  <c:v>2015 T2</c:v>
                </c:pt>
                <c:pt idx="14">
                  <c:v>2015 T3</c:v>
                </c:pt>
                <c:pt idx="15">
                  <c:v>2015 T4</c:v>
                </c:pt>
                <c:pt idx="16">
                  <c:v>2016 T1</c:v>
                </c:pt>
                <c:pt idx="17">
                  <c:v>2016 T2</c:v>
                </c:pt>
                <c:pt idx="18">
                  <c:v>2016 T3</c:v>
                </c:pt>
                <c:pt idx="19">
                  <c:v>2016 T4</c:v>
                </c:pt>
                <c:pt idx="20">
                  <c:v>2017 T1</c:v>
                </c:pt>
                <c:pt idx="21">
                  <c:v>2017 T2</c:v>
                </c:pt>
                <c:pt idx="22">
                  <c:v>2017 T3</c:v>
                </c:pt>
                <c:pt idx="23">
                  <c:v>2017 T4</c:v>
                </c:pt>
                <c:pt idx="24">
                  <c:v>2018 T1</c:v>
                </c:pt>
                <c:pt idx="25">
                  <c:v>2018 T2</c:v>
                </c:pt>
                <c:pt idx="26">
                  <c:v>2018 T3</c:v>
                </c:pt>
                <c:pt idx="27">
                  <c:v>2018 T4</c:v>
                </c:pt>
                <c:pt idx="28">
                  <c:v>2019 T1</c:v>
                </c:pt>
                <c:pt idx="29">
                  <c:v>2019 T2</c:v>
                </c:pt>
              </c:strCache>
            </c:strRef>
          </c:cat>
          <c:val>
            <c:numRef>
              <c:f>'Juzgados de lo Penal'!$C$24:$AF$24</c:f>
              <c:numCache>
                <c:formatCode>0.0%</c:formatCode>
                <c:ptCount val="30"/>
                <c:pt idx="0">
                  <c:v>0.49974666441479482</c:v>
                </c:pt>
                <c:pt idx="1">
                  <c:v>0.52188219809147751</c:v>
                </c:pt>
                <c:pt idx="2">
                  <c:v>0.48815907059874886</c:v>
                </c:pt>
                <c:pt idx="3">
                  <c:v>0.49903728338876246</c:v>
                </c:pt>
                <c:pt idx="4">
                  <c:v>0.50310092087953395</c:v>
                </c:pt>
                <c:pt idx="5">
                  <c:v>0.5094736842105263</c:v>
                </c:pt>
                <c:pt idx="6">
                  <c:v>0.50218978102189782</c:v>
                </c:pt>
                <c:pt idx="7">
                  <c:v>0.51575574149902081</c:v>
                </c:pt>
                <c:pt idx="8">
                  <c:v>0.50277724573836435</c:v>
                </c:pt>
                <c:pt idx="9">
                  <c:v>0.5251771726967549</c:v>
                </c:pt>
                <c:pt idx="10">
                  <c:v>0.51258811681772409</c:v>
                </c:pt>
                <c:pt idx="11">
                  <c:v>0.52151060930504189</c:v>
                </c:pt>
                <c:pt idx="12">
                  <c:v>0.52017937219730936</c:v>
                </c:pt>
                <c:pt idx="13">
                  <c:v>0.53843190136775188</c:v>
                </c:pt>
                <c:pt idx="14">
                  <c:v>0.49069950222687975</c:v>
                </c:pt>
                <c:pt idx="15">
                  <c:v>0.53429469402847107</c:v>
                </c:pt>
                <c:pt idx="16">
                  <c:v>0.53431178103927013</c:v>
                </c:pt>
                <c:pt idx="17">
                  <c:v>0.54018018018018021</c:v>
                </c:pt>
                <c:pt idx="18">
                  <c:v>0.53487804878048784</c:v>
                </c:pt>
                <c:pt idx="19">
                  <c:v>0.5675094136632598</c:v>
                </c:pt>
                <c:pt idx="20">
                  <c:v>0.55018200728029121</c:v>
                </c:pt>
                <c:pt idx="21">
                  <c:v>0.55390529442600034</c:v>
                </c:pt>
                <c:pt idx="22">
                  <c:v>0.54529262086513997</c:v>
                </c:pt>
                <c:pt idx="23">
                  <c:v>0.55090027700831024</c:v>
                </c:pt>
                <c:pt idx="24">
                  <c:v>0.5736</c:v>
                </c:pt>
                <c:pt idx="25">
                  <c:v>0.56189999999999996</c:v>
                </c:pt>
                <c:pt idx="26">
                  <c:v>0.54790000000000005</c:v>
                </c:pt>
                <c:pt idx="27">
                  <c:v>0.58660000000000001</c:v>
                </c:pt>
                <c:pt idx="28">
                  <c:v>0.57157658435503367</c:v>
                </c:pt>
                <c:pt idx="29">
                  <c:v>0.57223230490018151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'Juzgados de lo Penal'!$B$25</c:f>
              <c:strCache>
                <c:ptCount val="1"/>
                <c:pt idx="0">
                  <c:v>% condenas entre enjuiciados extranjeros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pPr>
              <a:solidFill>
                <a:schemeClr val="tx2"/>
              </a:solidFill>
              <a:ln>
                <a:solidFill>
                  <a:schemeClr val="tx2"/>
                </a:solidFill>
              </a:ln>
            </c:spPr>
          </c:marker>
          <c:dLbls>
            <c:txPr>
              <a:bodyPr rot="1380000"/>
              <a:lstStyle/>
              <a:p>
                <a:pPr>
                  <a:defRPr sz="700" b="1" i="0" baseline="0">
                    <a:latin typeface="Verdana" panose="020B060403050404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'Juzgados de lo Penal'!$C$11:$AF$11</c:f>
              <c:strCache>
                <c:ptCount val="30"/>
                <c:pt idx="0">
                  <c:v>2012 T1</c:v>
                </c:pt>
                <c:pt idx="1">
                  <c:v>2012 T2</c:v>
                </c:pt>
                <c:pt idx="2">
                  <c:v>2012 T3</c:v>
                </c:pt>
                <c:pt idx="3">
                  <c:v>2012 T4</c:v>
                </c:pt>
                <c:pt idx="4">
                  <c:v>2013 T1</c:v>
                </c:pt>
                <c:pt idx="5">
                  <c:v>2013 T2</c:v>
                </c:pt>
                <c:pt idx="6">
                  <c:v>2013 T3</c:v>
                </c:pt>
                <c:pt idx="7">
                  <c:v>2013 T4</c:v>
                </c:pt>
                <c:pt idx="8">
                  <c:v>2014 T1</c:v>
                </c:pt>
                <c:pt idx="9">
                  <c:v>2014 T2</c:v>
                </c:pt>
                <c:pt idx="10">
                  <c:v>2014 T3</c:v>
                </c:pt>
                <c:pt idx="11">
                  <c:v>2014 T4</c:v>
                </c:pt>
                <c:pt idx="12">
                  <c:v>2015 T1</c:v>
                </c:pt>
                <c:pt idx="13">
                  <c:v>2015 T2</c:v>
                </c:pt>
                <c:pt idx="14">
                  <c:v>2015 T3</c:v>
                </c:pt>
                <c:pt idx="15">
                  <c:v>2015 T4</c:v>
                </c:pt>
                <c:pt idx="16">
                  <c:v>2016 T1</c:v>
                </c:pt>
                <c:pt idx="17">
                  <c:v>2016 T2</c:v>
                </c:pt>
                <c:pt idx="18">
                  <c:v>2016 T3</c:v>
                </c:pt>
                <c:pt idx="19">
                  <c:v>2016 T4</c:v>
                </c:pt>
                <c:pt idx="20">
                  <c:v>2017 T1</c:v>
                </c:pt>
                <c:pt idx="21">
                  <c:v>2017 T2</c:v>
                </c:pt>
                <c:pt idx="22">
                  <c:v>2017 T3</c:v>
                </c:pt>
                <c:pt idx="23">
                  <c:v>2017 T4</c:v>
                </c:pt>
                <c:pt idx="24">
                  <c:v>2018 T1</c:v>
                </c:pt>
                <c:pt idx="25">
                  <c:v>2018 T2</c:v>
                </c:pt>
                <c:pt idx="26">
                  <c:v>2018 T3</c:v>
                </c:pt>
                <c:pt idx="27">
                  <c:v>2018 T4</c:v>
                </c:pt>
                <c:pt idx="28">
                  <c:v>2019 T1</c:v>
                </c:pt>
                <c:pt idx="29">
                  <c:v>2019 T2</c:v>
                </c:pt>
              </c:strCache>
            </c:strRef>
          </c:cat>
          <c:val>
            <c:numRef>
              <c:f>'Juzgados de lo Penal'!$C$25:$AF$25</c:f>
              <c:numCache>
                <c:formatCode>0.0%</c:formatCode>
                <c:ptCount val="30"/>
                <c:pt idx="0">
                  <c:v>0.47588094423537464</c:v>
                </c:pt>
                <c:pt idx="1">
                  <c:v>0.4919127988748242</c:v>
                </c:pt>
                <c:pt idx="2">
                  <c:v>0.48463825569871161</c:v>
                </c:pt>
                <c:pt idx="3">
                  <c:v>0.48610038610038608</c:v>
                </c:pt>
                <c:pt idx="4">
                  <c:v>0.50403587443946185</c:v>
                </c:pt>
                <c:pt idx="5">
                  <c:v>0.48909016055990118</c:v>
                </c:pt>
                <c:pt idx="6">
                  <c:v>0.47052280311457173</c:v>
                </c:pt>
                <c:pt idx="7">
                  <c:v>0.50531914893617025</c:v>
                </c:pt>
                <c:pt idx="8">
                  <c:v>0.47610540419830283</c:v>
                </c:pt>
                <c:pt idx="9">
                  <c:v>0.505586592178771</c:v>
                </c:pt>
                <c:pt idx="10">
                  <c:v>0.46570397111913359</c:v>
                </c:pt>
                <c:pt idx="11">
                  <c:v>0.46844319775596072</c:v>
                </c:pt>
                <c:pt idx="12">
                  <c:v>0.5176358436606292</c:v>
                </c:pt>
                <c:pt idx="13">
                  <c:v>0.48500881834215165</c:v>
                </c:pt>
                <c:pt idx="14">
                  <c:v>0.48198464264619018</c:v>
                </c:pt>
                <c:pt idx="15">
                  <c:v>0.51258278145695368</c:v>
                </c:pt>
                <c:pt idx="16">
                  <c:v>0.52020922491678556</c:v>
                </c:pt>
                <c:pt idx="17">
                  <c:v>0.53814898419864565</c:v>
                </c:pt>
                <c:pt idx="18">
                  <c:v>0.53017751479289943</c:v>
                </c:pt>
                <c:pt idx="19">
                  <c:v>0.54358515869468038</c:v>
                </c:pt>
                <c:pt idx="20">
                  <c:v>0.54397950469684031</c:v>
                </c:pt>
                <c:pt idx="21">
                  <c:v>0.55546147332768836</c:v>
                </c:pt>
                <c:pt idx="22">
                  <c:v>0.52802893309222421</c:v>
                </c:pt>
                <c:pt idx="23">
                  <c:v>0.57892356399819089</c:v>
                </c:pt>
                <c:pt idx="24">
                  <c:v>0.58120000000000005</c:v>
                </c:pt>
                <c:pt idx="25">
                  <c:v>0.55720000000000003</c:v>
                </c:pt>
                <c:pt idx="26">
                  <c:v>0.54910000000000003</c:v>
                </c:pt>
                <c:pt idx="27">
                  <c:v>0.5504</c:v>
                </c:pt>
                <c:pt idx="28">
                  <c:v>0.56242171189979118</c:v>
                </c:pt>
                <c:pt idx="29">
                  <c:v>0.56596794081381008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048064"/>
        <c:axId val="45284096"/>
      </c:lineChart>
      <c:catAx>
        <c:axId val="4904806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1380000"/>
          <a:lstStyle/>
          <a:p>
            <a:pPr>
              <a:defRPr sz="700" b="1" i="0" baseline="0">
                <a:latin typeface="Verdana" panose="020B0604030504040204" pitchFamily="34" charset="0"/>
              </a:defRPr>
            </a:pPr>
            <a:endParaRPr lang="es-ES"/>
          </a:p>
        </c:txPr>
        <c:crossAx val="45284096"/>
        <c:crosses val="autoZero"/>
        <c:auto val="1"/>
        <c:lblAlgn val="ctr"/>
        <c:lblOffset val="100"/>
        <c:noMultiLvlLbl val="0"/>
      </c:catAx>
      <c:valAx>
        <c:axId val="45284096"/>
        <c:scaling>
          <c:orientation val="minMax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txPr>
          <a:bodyPr/>
          <a:lstStyle/>
          <a:p>
            <a:pPr>
              <a:defRPr sz="700" b="1" i="0" baseline="0">
                <a:latin typeface="Verdana" panose="020B0604030504040204" pitchFamily="34" charset="0"/>
              </a:defRPr>
            </a:pPr>
            <a:endParaRPr lang="es-ES"/>
          </a:p>
        </c:txPr>
        <c:crossAx val="49048064"/>
        <c:crosses val="autoZero"/>
        <c:crossBetween val="between"/>
      </c:valAx>
      <c:spPr>
        <a:noFill/>
      </c:spPr>
    </c:plotArea>
    <c:legend>
      <c:legendPos val="b"/>
      <c:overlay val="0"/>
      <c:txPr>
        <a:bodyPr/>
        <a:lstStyle/>
        <a:p>
          <a:pPr>
            <a:defRPr sz="700" b="1" i="0" baseline="0">
              <a:latin typeface="Verdana" panose="020B0604030504040204" pitchFamily="34" charset="0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75000"/>
      </a:schemeClr>
    </a:solidFill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sz="1400" b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</a:rPr>
              <a:t>Porcentaje de Sentencias Condenatorias</a:t>
            </a:r>
          </a:p>
        </c:rich>
      </c:tx>
      <c:overlay val="0"/>
    </c:title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'Juzgados de lo Penal'!$B$17</c:f>
              <c:strCache>
                <c:ptCount val="1"/>
                <c:pt idx="0">
                  <c:v>Porcentaje de Sentencias condenatorias</c:v>
                </c:pt>
              </c:strCache>
            </c:strRef>
          </c:tx>
          <c:dLbls>
            <c:txPr>
              <a:bodyPr/>
              <a:lstStyle/>
              <a:p>
                <a:pPr>
                  <a:defRPr sz="700" b="1" i="0" baseline="0">
                    <a:latin typeface="Verdana" panose="020B060403050404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'Juzgados de lo Penal'!$C$11:$AF$11</c:f>
              <c:strCache>
                <c:ptCount val="30"/>
                <c:pt idx="0">
                  <c:v>2012 T1</c:v>
                </c:pt>
                <c:pt idx="1">
                  <c:v>2012 T2</c:v>
                </c:pt>
                <c:pt idx="2">
                  <c:v>2012 T3</c:v>
                </c:pt>
                <c:pt idx="3">
                  <c:v>2012 T4</c:v>
                </c:pt>
                <c:pt idx="4">
                  <c:v>2013 T1</c:v>
                </c:pt>
                <c:pt idx="5">
                  <c:v>2013 T2</c:v>
                </c:pt>
                <c:pt idx="6">
                  <c:v>2013 T3</c:v>
                </c:pt>
                <c:pt idx="7">
                  <c:v>2013 T4</c:v>
                </c:pt>
                <c:pt idx="8">
                  <c:v>2014 T1</c:v>
                </c:pt>
                <c:pt idx="9">
                  <c:v>2014 T2</c:v>
                </c:pt>
                <c:pt idx="10">
                  <c:v>2014 T3</c:v>
                </c:pt>
                <c:pt idx="11">
                  <c:v>2014 T4</c:v>
                </c:pt>
                <c:pt idx="12">
                  <c:v>2015 T1</c:v>
                </c:pt>
                <c:pt idx="13">
                  <c:v>2015 T2</c:v>
                </c:pt>
                <c:pt idx="14">
                  <c:v>2015 T3</c:v>
                </c:pt>
                <c:pt idx="15">
                  <c:v>2015 T4</c:v>
                </c:pt>
                <c:pt idx="16">
                  <c:v>2016 T1</c:v>
                </c:pt>
                <c:pt idx="17">
                  <c:v>2016 T2</c:v>
                </c:pt>
                <c:pt idx="18">
                  <c:v>2016 T3</c:v>
                </c:pt>
                <c:pt idx="19">
                  <c:v>2016 T4</c:v>
                </c:pt>
                <c:pt idx="20">
                  <c:v>2017 T1</c:v>
                </c:pt>
                <c:pt idx="21">
                  <c:v>2017 T2</c:v>
                </c:pt>
                <c:pt idx="22">
                  <c:v>2017 T3</c:v>
                </c:pt>
                <c:pt idx="23">
                  <c:v>2017 T4</c:v>
                </c:pt>
                <c:pt idx="24">
                  <c:v>2018 T1</c:v>
                </c:pt>
                <c:pt idx="25">
                  <c:v>2018 T2</c:v>
                </c:pt>
                <c:pt idx="26">
                  <c:v>2018 T3</c:v>
                </c:pt>
                <c:pt idx="27">
                  <c:v>2018 T4</c:v>
                </c:pt>
                <c:pt idx="28">
                  <c:v>2019 T1</c:v>
                </c:pt>
                <c:pt idx="29">
                  <c:v>2019 T2</c:v>
                </c:pt>
              </c:strCache>
            </c:strRef>
          </c:cat>
          <c:val>
            <c:numRef>
              <c:f>'Juzgados de lo Penal'!$C$17:$AF$17</c:f>
              <c:numCache>
                <c:formatCode>0.0%</c:formatCode>
                <c:ptCount val="30"/>
                <c:pt idx="0">
                  <c:v>0.4981924198250729</c:v>
                </c:pt>
                <c:pt idx="1">
                  <c:v>0.52141028624621832</c:v>
                </c:pt>
                <c:pt idx="2">
                  <c:v>0.49450724406941571</c:v>
                </c:pt>
                <c:pt idx="3">
                  <c:v>0.50155569383945242</c:v>
                </c:pt>
                <c:pt idx="4">
                  <c:v>0.50653594771241828</c:v>
                </c:pt>
                <c:pt idx="5">
                  <c:v>0.5077700568540745</c:v>
                </c:pt>
                <c:pt idx="6">
                  <c:v>0.49991284643541922</c:v>
                </c:pt>
                <c:pt idx="7">
                  <c:v>0.51927003573251662</c:v>
                </c:pt>
                <c:pt idx="8">
                  <c:v>0.50380728229267613</c:v>
                </c:pt>
                <c:pt idx="9">
                  <c:v>0.52538419319429197</c:v>
                </c:pt>
                <c:pt idx="10">
                  <c:v>0.50299945464461004</c:v>
                </c:pt>
                <c:pt idx="11">
                  <c:v>0.51404375441072692</c:v>
                </c:pt>
                <c:pt idx="12">
                  <c:v>0.52533181104609672</c:v>
                </c:pt>
                <c:pt idx="13">
                  <c:v>0.52890851386780735</c:v>
                </c:pt>
                <c:pt idx="14">
                  <c:v>0.4958662157083803</c:v>
                </c:pt>
                <c:pt idx="15">
                  <c:v>0.53691184424012983</c:v>
                </c:pt>
                <c:pt idx="16">
                  <c:v>0.53589890867317636</c:v>
                </c:pt>
                <c:pt idx="17">
                  <c:v>0.54983322214809871</c:v>
                </c:pt>
                <c:pt idx="18">
                  <c:v>0.54287245444801713</c:v>
                </c:pt>
                <c:pt idx="19">
                  <c:v>0.56445029624753129</c:v>
                </c:pt>
                <c:pt idx="20">
                  <c:v>0.5554851786166709</c:v>
                </c:pt>
                <c:pt idx="21">
                  <c:v>0.5605637379380396</c:v>
                </c:pt>
                <c:pt idx="22">
                  <c:v>0.54711751662971175</c:v>
                </c:pt>
                <c:pt idx="23">
                  <c:v>0.56427744177068584</c:v>
                </c:pt>
                <c:pt idx="24">
                  <c:v>0.58069999999999999</c:v>
                </c:pt>
                <c:pt idx="25">
                  <c:v>0.56640000000000001</c:v>
                </c:pt>
                <c:pt idx="26">
                  <c:v>0.55189999999999995</c:v>
                </c:pt>
                <c:pt idx="27">
                  <c:v>0.58069999999999999</c:v>
                </c:pt>
                <c:pt idx="28">
                  <c:v>0.57327211812880008</c:v>
                </c:pt>
                <c:pt idx="29">
                  <c:v>0.57592902147357594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049088"/>
        <c:axId val="153134208"/>
      </c:lineChart>
      <c:catAx>
        <c:axId val="4904908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1380000"/>
          <a:lstStyle/>
          <a:p>
            <a:pPr>
              <a:defRPr sz="700" b="1" i="0" baseline="0">
                <a:latin typeface="Verdana" panose="020B0604030504040204" pitchFamily="34" charset="0"/>
              </a:defRPr>
            </a:pPr>
            <a:endParaRPr lang="es-ES"/>
          </a:p>
        </c:txPr>
        <c:crossAx val="153134208"/>
        <c:crosses val="autoZero"/>
        <c:auto val="1"/>
        <c:lblAlgn val="ctr"/>
        <c:lblOffset val="100"/>
        <c:noMultiLvlLbl val="0"/>
      </c:catAx>
      <c:valAx>
        <c:axId val="153134208"/>
        <c:scaling>
          <c:orientation val="minMax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txPr>
          <a:bodyPr/>
          <a:lstStyle/>
          <a:p>
            <a:pPr>
              <a:defRPr sz="700" b="1" i="0" baseline="0">
                <a:latin typeface="Verdana" panose="020B0604030504040204" pitchFamily="34" charset="0"/>
              </a:defRPr>
            </a:pPr>
            <a:endParaRPr lang="es-ES"/>
          </a:p>
        </c:txPr>
        <c:crossAx val="49049088"/>
        <c:crosses val="autoZero"/>
        <c:crossBetween val="between"/>
      </c:valAx>
      <c:spPr>
        <a:noFill/>
      </c:spPr>
    </c:plotArea>
    <c:legend>
      <c:legendPos val="b"/>
      <c:overlay val="0"/>
      <c:txPr>
        <a:bodyPr/>
        <a:lstStyle/>
        <a:p>
          <a:pPr>
            <a:defRPr sz="700" b="1" i="0" baseline="0">
              <a:latin typeface="Verdana" panose="020B0604030504040204" pitchFamily="34" charset="0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75000"/>
      </a:schemeClr>
    </a:solidFill>
    <a:ln>
      <a:noFill/>
    </a:ln>
  </c:sp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7758639545056874E-2"/>
          <c:y val="0.13138316605036099"/>
          <c:w val="0.8875982429279673"/>
          <c:h val="0.73172499559781656"/>
        </c:manualLayout>
      </c:layout>
      <c:lineChart>
        <c:grouping val="stacked"/>
        <c:varyColors val="0"/>
        <c:ser>
          <c:idx val="0"/>
          <c:order val="0"/>
          <c:tx>
            <c:strRef>
              <c:f>'Audiencias Provinciales'!$B$31</c:f>
              <c:strCache>
                <c:ptCount val="1"/>
                <c:pt idx="0">
                  <c:v>% condenas en españoles</c:v>
                </c:pt>
              </c:strCache>
            </c:strRef>
          </c:tx>
          <c:dLbls>
            <c:txPr>
              <a:bodyPr/>
              <a:lstStyle/>
              <a:p>
                <a:pPr>
                  <a:defRPr sz="700" b="1" i="0" baseline="0">
                    <a:latin typeface="Verdana" panose="020B060403050404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'Audiencias Provinciales'!$C$11:$AF$11</c:f>
              <c:strCache>
                <c:ptCount val="30"/>
                <c:pt idx="0">
                  <c:v>2012 T1</c:v>
                </c:pt>
                <c:pt idx="1">
                  <c:v>2012 T2</c:v>
                </c:pt>
                <c:pt idx="2">
                  <c:v>2012 T3</c:v>
                </c:pt>
                <c:pt idx="3">
                  <c:v>2012 T4</c:v>
                </c:pt>
                <c:pt idx="4">
                  <c:v>2013 T1</c:v>
                </c:pt>
                <c:pt idx="5">
                  <c:v>2013 T2</c:v>
                </c:pt>
                <c:pt idx="6">
                  <c:v>2013 T3</c:v>
                </c:pt>
                <c:pt idx="7">
                  <c:v>2013 T4</c:v>
                </c:pt>
                <c:pt idx="8">
                  <c:v>2014 T1</c:v>
                </c:pt>
                <c:pt idx="9">
                  <c:v>2014 T2</c:v>
                </c:pt>
                <c:pt idx="10">
                  <c:v>2014 T3</c:v>
                </c:pt>
                <c:pt idx="11">
                  <c:v>2014 T4</c:v>
                </c:pt>
                <c:pt idx="12">
                  <c:v>2015 T1</c:v>
                </c:pt>
                <c:pt idx="13">
                  <c:v>2015 T2</c:v>
                </c:pt>
                <c:pt idx="14">
                  <c:v>2015 T3</c:v>
                </c:pt>
                <c:pt idx="15">
                  <c:v>2015 T4</c:v>
                </c:pt>
                <c:pt idx="16">
                  <c:v>2016 T1</c:v>
                </c:pt>
                <c:pt idx="17">
                  <c:v>2016 T2</c:v>
                </c:pt>
                <c:pt idx="18">
                  <c:v>2016 T3</c:v>
                </c:pt>
                <c:pt idx="19">
                  <c:v>2016 T4</c:v>
                </c:pt>
                <c:pt idx="20">
                  <c:v>2017 T1</c:v>
                </c:pt>
                <c:pt idx="21">
                  <c:v>2017 T2</c:v>
                </c:pt>
                <c:pt idx="22">
                  <c:v>2017 T3</c:v>
                </c:pt>
                <c:pt idx="23">
                  <c:v>2017 T4</c:v>
                </c:pt>
                <c:pt idx="24">
                  <c:v>2018 T1</c:v>
                </c:pt>
                <c:pt idx="25">
                  <c:v>2018 T2</c:v>
                </c:pt>
                <c:pt idx="26">
                  <c:v>2018 T3</c:v>
                </c:pt>
                <c:pt idx="27">
                  <c:v>2018 T4</c:v>
                </c:pt>
                <c:pt idx="28">
                  <c:v>2019 T1</c:v>
                </c:pt>
                <c:pt idx="29">
                  <c:v>2019 T2</c:v>
                </c:pt>
              </c:strCache>
            </c:strRef>
          </c:cat>
          <c:val>
            <c:numRef>
              <c:f>'Audiencias Provinciales'!$C$31:$AF$31</c:f>
              <c:numCache>
                <c:formatCode>0.0%</c:formatCode>
                <c:ptCount val="30"/>
                <c:pt idx="0">
                  <c:v>0.765625</c:v>
                </c:pt>
                <c:pt idx="1">
                  <c:v>0.72131147540983609</c:v>
                </c:pt>
                <c:pt idx="2">
                  <c:v>0.80769230769230771</c:v>
                </c:pt>
                <c:pt idx="3">
                  <c:v>0.75</c:v>
                </c:pt>
                <c:pt idx="4">
                  <c:v>0.66216216216216217</c:v>
                </c:pt>
                <c:pt idx="5">
                  <c:v>0.76923076923076927</c:v>
                </c:pt>
                <c:pt idx="6">
                  <c:v>0.73469387755102045</c:v>
                </c:pt>
                <c:pt idx="7">
                  <c:v>0.74242424242424243</c:v>
                </c:pt>
                <c:pt idx="8">
                  <c:v>0.77333333333333332</c:v>
                </c:pt>
                <c:pt idx="9">
                  <c:v>0.79032258064516125</c:v>
                </c:pt>
                <c:pt idx="10">
                  <c:v>0.88235294117647056</c:v>
                </c:pt>
                <c:pt idx="11">
                  <c:v>0.77922077922077926</c:v>
                </c:pt>
                <c:pt idx="12">
                  <c:v>0.7142857142857143</c:v>
                </c:pt>
                <c:pt idx="13">
                  <c:v>0.74545454545454548</c:v>
                </c:pt>
                <c:pt idx="14">
                  <c:v>0.78125</c:v>
                </c:pt>
                <c:pt idx="15">
                  <c:v>0.859375</c:v>
                </c:pt>
                <c:pt idx="16">
                  <c:v>0.88888888888888884</c:v>
                </c:pt>
                <c:pt idx="17">
                  <c:v>0.74626865671641796</c:v>
                </c:pt>
                <c:pt idx="18">
                  <c:v>0.95</c:v>
                </c:pt>
                <c:pt idx="19">
                  <c:v>0.81132075471698117</c:v>
                </c:pt>
                <c:pt idx="20">
                  <c:v>0.77922077922077926</c:v>
                </c:pt>
                <c:pt idx="21">
                  <c:v>0.84126984126984128</c:v>
                </c:pt>
                <c:pt idx="22">
                  <c:v>0.65384615384615385</c:v>
                </c:pt>
                <c:pt idx="23">
                  <c:v>0.875</c:v>
                </c:pt>
                <c:pt idx="24">
                  <c:v>0.8</c:v>
                </c:pt>
                <c:pt idx="25">
                  <c:v>0.76400000000000001</c:v>
                </c:pt>
                <c:pt idx="26">
                  <c:v>0.82099999999999995</c:v>
                </c:pt>
                <c:pt idx="27">
                  <c:v>0.86599999999999999</c:v>
                </c:pt>
                <c:pt idx="28">
                  <c:v>0.81538461538461537</c:v>
                </c:pt>
                <c:pt idx="29">
                  <c:v>0.87142857142857144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'Audiencias Provinciales'!$B$32</c:f>
              <c:strCache>
                <c:ptCount val="1"/>
                <c:pt idx="0">
                  <c:v>% condenas en extranjeros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pPr>
              <a:solidFill>
                <a:schemeClr val="tx2"/>
              </a:solidFill>
              <a:ln>
                <a:solidFill>
                  <a:schemeClr val="tx2"/>
                </a:solidFill>
              </a:ln>
            </c:spPr>
          </c:marker>
          <c:dLbls>
            <c:txPr>
              <a:bodyPr/>
              <a:lstStyle/>
              <a:p>
                <a:pPr>
                  <a:defRPr sz="700" b="1" i="0" baseline="0">
                    <a:latin typeface="Verdana" panose="020B060403050404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'Audiencias Provinciales'!$C$11:$AF$11</c:f>
              <c:strCache>
                <c:ptCount val="30"/>
                <c:pt idx="0">
                  <c:v>2012 T1</c:v>
                </c:pt>
                <c:pt idx="1">
                  <c:v>2012 T2</c:v>
                </c:pt>
                <c:pt idx="2">
                  <c:v>2012 T3</c:v>
                </c:pt>
                <c:pt idx="3">
                  <c:v>2012 T4</c:v>
                </c:pt>
                <c:pt idx="4">
                  <c:v>2013 T1</c:v>
                </c:pt>
                <c:pt idx="5">
                  <c:v>2013 T2</c:v>
                </c:pt>
                <c:pt idx="6">
                  <c:v>2013 T3</c:v>
                </c:pt>
                <c:pt idx="7">
                  <c:v>2013 T4</c:v>
                </c:pt>
                <c:pt idx="8">
                  <c:v>2014 T1</c:v>
                </c:pt>
                <c:pt idx="9">
                  <c:v>2014 T2</c:v>
                </c:pt>
                <c:pt idx="10">
                  <c:v>2014 T3</c:v>
                </c:pt>
                <c:pt idx="11">
                  <c:v>2014 T4</c:v>
                </c:pt>
                <c:pt idx="12">
                  <c:v>2015 T1</c:v>
                </c:pt>
                <c:pt idx="13">
                  <c:v>2015 T2</c:v>
                </c:pt>
                <c:pt idx="14">
                  <c:v>2015 T3</c:v>
                </c:pt>
                <c:pt idx="15">
                  <c:v>2015 T4</c:v>
                </c:pt>
                <c:pt idx="16">
                  <c:v>2016 T1</c:v>
                </c:pt>
                <c:pt idx="17">
                  <c:v>2016 T2</c:v>
                </c:pt>
                <c:pt idx="18">
                  <c:v>2016 T3</c:v>
                </c:pt>
                <c:pt idx="19">
                  <c:v>2016 T4</c:v>
                </c:pt>
                <c:pt idx="20">
                  <c:v>2017 T1</c:v>
                </c:pt>
                <c:pt idx="21">
                  <c:v>2017 T2</c:v>
                </c:pt>
                <c:pt idx="22">
                  <c:v>2017 T3</c:v>
                </c:pt>
                <c:pt idx="23">
                  <c:v>2017 T4</c:v>
                </c:pt>
                <c:pt idx="24">
                  <c:v>2018 T1</c:v>
                </c:pt>
                <c:pt idx="25">
                  <c:v>2018 T2</c:v>
                </c:pt>
                <c:pt idx="26">
                  <c:v>2018 T3</c:v>
                </c:pt>
                <c:pt idx="27">
                  <c:v>2018 T4</c:v>
                </c:pt>
                <c:pt idx="28">
                  <c:v>2019 T1</c:v>
                </c:pt>
                <c:pt idx="29">
                  <c:v>2019 T2</c:v>
                </c:pt>
              </c:strCache>
            </c:strRef>
          </c:cat>
          <c:val>
            <c:numRef>
              <c:f>'Audiencias Provinciales'!$C$32:$AF$32</c:f>
              <c:numCache>
                <c:formatCode>0.0%</c:formatCode>
                <c:ptCount val="30"/>
                <c:pt idx="0">
                  <c:v>0.7142857142857143</c:v>
                </c:pt>
                <c:pt idx="1">
                  <c:v>0.70588235294117652</c:v>
                </c:pt>
                <c:pt idx="2">
                  <c:v>0.88888888888888884</c:v>
                </c:pt>
                <c:pt idx="3">
                  <c:v>0.84375</c:v>
                </c:pt>
                <c:pt idx="4">
                  <c:v>0.77272727272727271</c:v>
                </c:pt>
                <c:pt idx="5">
                  <c:v>0.73333333333333328</c:v>
                </c:pt>
                <c:pt idx="6">
                  <c:v>0.8666666666666667</c:v>
                </c:pt>
                <c:pt idx="7">
                  <c:v>0.8571428571428571</c:v>
                </c:pt>
                <c:pt idx="8">
                  <c:v>0.76470588235294112</c:v>
                </c:pt>
                <c:pt idx="9">
                  <c:v>0.81578947368421051</c:v>
                </c:pt>
                <c:pt idx="10">
                  <c:v>0.69230769230769229</c:v>
                </c:pt>
                <c:pt idx="11">
                  <c:v>0.90625</c:v>
                </c:pt>
                <c:pt idx="12">
                  <c:v>0.58620689655172409</c:v>
                </c:pt>
                <c:pt idx="13">
                  <c:v>0.77777777777777779</c:v>
                </c:pt>
                <c:pt idx="14">
                  <c:v>0.81818181818181823</c:v>
                </c:pt>
                <c:pt idx="15">
                  <c:v>0.81481481481481477</c:v>
                </c:pt>
                <c:pt idx="16">
                  <c:v>0.8571428571428571</c:v>
                </c:pt>
                <c:pt idx="17">
                  <c:v>0.6785714285714286</c:v>
                </c:pt>
                <c:pt idx="18">
                  <c:v>0.875</c:v>
                </c:pt>
                <c:pt idx="19">
                  <c:v>0.72413793103448276</c:v>
                </c:pt>
                <c:pt idx="20">
                  <c:v>0.8125</c:v>
                </c:pt>
                <c:pt idx="21">
                  <c:v>0.81818181818181823</c:v>
                </c:pt>
                <c:pt idx="22">
                  <c:v>0.8571428571428571</c:v>
                </c:pt>
                <c:pt idx="23">
                  <c:v>0.76</c:v>
                </c:pt>
                <c:pt idx="24">
                  <c:v>0.82899999999999996</c:v>
                </c:pt>
                <c:pt idx="25">
                  <c:v>0.95499999999999996</c:v>
                </c:pt>
                <c:pt idx="26">
                  <c:v>0.83299999999999996</c:v>
                </c:pt>
                <c:pt idx="27">
                  <c:v>0.77100000000000002</c:v>
                </c:pt>
                <c:pt idx="28">
                  <c:v>0.84210526315789469</c:v>
                </c:pt>
                <c:pt idx="29">
                  <c:v>0.87179487179487181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425280"/>
        <c:axId val="153135936"/>
      </c:lineChart>
      <c:catAx>
        <c:axId val="139425280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1380000"/>
          <a:lstStyle/>
          <a:p>
            <a:pPr>
              <a:defRPr sz="700" b="1" i="0" baseline="0">
                <a:latin typeface="Verdana" panose="020B0604030504040204" pitchFamily="34" charset="0"/>
              </a:defRPr>
            </a:pPr>
            <a:endParaRPr lang="es-ES"/>
          </a:p>
        </c:txPr>
        <c:crossAx val="153135936"/>
        <c:crosses val="autoZero"/>
        <c:auto val="1"/>
        <c:lblAlgn val="ctr"/>
        <c:lblOffset val="100"/>
        <c:noMultiLvlLbl val="0"/>
      </c:catAx>
      <c:valAx>
        <c:axId val="153135936"/>
        <c:scaling>
          <c:orientation val="minMax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txPr>
          <a:bodyPr/>
          <a:lstStyle/>
          <a:p>
            <a:pPr>
              <a:defRPr sz="700" b="1" i="0" baseline="0">
                <a:latin typeface="Verdana" panose="020B0604030504040204" pitchFamily="34" charset="0"/>
              </a:defRPr>
            </a:pPr>
            <a:endParaRPr lang="es-ES"/>
          </a:p>
        </c:txPr>
        <c:crossAx val="139425280"/>
        <c:crosses val="autoZero"/>
        <c:crossBetween val="between"/>
      </c:valAx>
      <c:spPr>
        <a:noFill/>
      </c:spPr>
    </c:plotArea>
    <c:legend>
      <c:legendPos val="b"/>
      <c:layout/>
      <c:overlay val="0"/>
      <c:txPr>
        <a:bodyPr/>
        <a:lstStyle/>
        <a:p>
          <a:pPr>
            <a:defRPr sz="700" b="1" i="0" baseline="0">
              <a:latin typeface="Verdana" panose="020B0604030504040204" pitchFamily="34" charset="0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75000"/>
      </a:schemeClr>
    </a:solidFill>
    <a:ln w="9525">
      <a:noFill/>
    </a:ln>
  </c:sp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hyperlink" Target="#Inicio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hyperlink" Target="#Inicio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hyperlink" Target="#Inicio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hyperlink" Target="#Inicio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hyperlink" Target="#Inicio!A1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hyperlink" Target="#Inicio!A1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hyperlink" Target="#Inicio!A1"/><Relationship Id="rId4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85725</xdr:rowOff>
    </xdr:from>
    <xdr:to>
      <xdr:col>16</xdr:col>
      <xdr:colOff>342900</xdr:colOff>
      <xdr:row>9</xdr:row>
      <xdr:rowOff>114300</xdr:rowOff>
    </xdr:to>
    <xdr:sp macro="" textlink="">
      <xdr:nvSpPr>
        <xdr:cNvPr id="3" name="2 Rectángulo redondeado"/>
        <xdr:cNvSpPr/>
      </xdr:nvSpPr>
      <xdr:spPr>
        <a:xfrm>
          <a:off x="85725" y="85725"/>
          <a:ext cx="13668375" cy="14859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72000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SERIES TRIMESTRALES EN LOS PROCESOS DE VIOLENCIA DE GÉNERO</a:t>
          </a:r>
        </a:p>
        <a:p>
          <a:pPr marL="72000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SECCIÓN DE ESTADÍSTICA JUDICIAL</a:t>
          </a:r>
        </a:p>
        <a:p>
          <a:pPr marL="72000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0</xdr:col>
      <xdr:colOff>171450</xdr:colOff>
      <xdr:row>10</xdr:row>
      <xdr:rowOff>57150</xdr:rowOff>
    </xdr:from>
    <xdr:to>
      <xdr:col>16</xdr:col>
      <xdr:colOff>314325</xdr:colOff>
      <xdr:row>12</xdr:row>
      <xdr:rowOff>123825</xdr:rowOff>
    </xdr:to>
    <xdr:sp macro="" textlink="">
      <xdr:nvSpPr>
        <xdr:cNvPr id="5" name="4 Rectángulo redondeado"/>
        <xdr:cNvSpPr/>
      </xdr:nvSpPr>
      <xdr:spPr>
        <a:xfrm>
          <a:off x="171450" y="1676400"/>
          <a:ext cx="13554075" cy="390525"/>
        </a:xfrm>
        <a:prstGeom prst="roundRect">
          <a:avLst/>
        </a:prstGeom>
        <a:solidFill>
          <a:schemeClr val="accent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720000"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2º Trimestre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2019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0</xdr:col>
      <xdr:colOff>228600</xdr:colOff>
      <xdr:row>1</xdr:row>
      <xdr:rowOff>9525</xdr:rowOff>
    </xdr:from>
    <xdr:to>
      <xdr:col>1</xdr:col>
      <xdr:colOff>490930</xdr:colOff>
      <xdr:row>9</xdr:row>
      <xdr:rowOff>1</xdr:rowOff>
    </xdr:to>
    <xdr:pic>
      <xdr:nvPicPr>
        <xdr:cNvPr id="6" name="5 Imagen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b="22602"/>
        <a:stretch/>
      </xdr:blipFill>
      <xdr:spPr>
        <a:xfrm>
          <a:off x="228600" y="171450"/>
          <a:ext cx="1100530" cy="1285876"/>
        </a:xfrm>
        <a:prstGeom prst="roundRect">
          <a:avLst>
            <a:gd name="adj" fmla="val 18980"/>
          </a:avLst>
        </a:prstGeom>
        <a:solidFill>
          <a:srgbClr val="FFFFFF">
            <a:shade val="85000"/>
          </a:srgbClr>
        </a:solidFill>
        <a:ln>
          <a:noFill/>
        </a:ln>
        <a:effectLst>
          <a:reflection endPos="0" dist="5000" dir="5400000" sy="-100000" algn="bl" rotWithShape="0"/>
        </a:effectLst>
      </xdr:spPr>
    </xdr:pic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0.29948</cdr:x>
      <cdr:y>0.03879</cdr:y>
    </cdr:from>
    <cdr:to>
      <cdr:x>0.82813</cdr:x>
      <cdr:y>0.0933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3286125" y="176213"/>
          <a:ext cx="5800725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400" b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Porcentaje de Condenas por nacionalidad</a:t>
          </a:r>
        </a:p>
        <a:p xmlns:a="http://schemas.openxmlformats.org/drawingml/2006/main">
          <a:endParaRPr lang="es-ES" sz="1100"/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0.27517</cdr:x>
      <cdr:y>0.03879</cdr:y>
    </cdr:from>
    <cdr:to>
      <cdr:x>0.74306</cdr:x>
      <cdr:y>0.10378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3019425" y="176213"/>
          <a:ext cx="5133975" cy="2952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400" b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Porcentaje de condenas por procedimiento</a:t>
          </a:r>
        </a:p>
        <a:p xmlns:a="http://schemas.openxmlformats.org/drawingml/2006/main">
          <a:endParaRPr lang="es-ES" sz="1100"/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38100</xdr:rowOff>
    </xdr:from>
    <xdr:to>
      <xdr:col>15</xdr:col>
      <xdr:colOff>361950</xdr:colOff>
      <xdr:row>3</xdr:row>
      <xdr:rowOff>133350</xdr:rowOff>
    </xdr:to>
    <xdr:sp macro="" textlink="">
      <xdr:nvSpPr>
        <xdr:cNvPr id="5" name="4 Rectángulo redondeado"/>
        <xdr:cNvSpPr/>
      </xdr:nvSpPr>
      <xdr:spPr>
        <a:xfrm>
          <a:off x="838200" y="200025"/>
          <a:ext cx="1361122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JUZGADOS DE 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0</xdr:colOff>
      <xdr:row>4</xdr:row>
      <xdr:rowOff>142876</xdr:rowOff>
    </xdr:from>
    <xdr:to>
      <xdr:col>15</xdr:col>
      <xdr:colOff>381000</xdr:colOff>
      <xdr:row>7</xdr:row>
      <xdr:rowOff>152401</xdr:rowOff>
    </xdr:to>
    <xdr:sp macro="" textlink="">
      <xdr:nvSpPr>
        <xdr:cNvPr id="6" name="5 Rectángulo redondeado"/>
        <xdr:cNvSpPr/>
      </xdr:nvSpPr>
      <xdr:spPr>
        <a:xfrm>
          <a:off x="657225" y="790576"/>
          <a:ext cx="13630275" cy="495300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SERIES DE DENUNCIAS,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VÍCTIMAS</a:t>
          </a:r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Y RENUNCIAS        2º TRIMESTRE DE 2019</a:t>
          </a:r>
        </a:p>
      </xdr:txBody>
    </xdr:sp>
    <xdr:clientData/>
  </xdr:twoCellAnchor>
  <xdr:twoCellAnchor>
    <xdr:from>
      <xdr:col>15</xdr:col>
      <xdr:colOff>561975</xdr:colOff>
      <xdr:row>2</xdr:row>
      <xdr:rowOff>152400</xdr:rowOff>
    </xdr:from>
    <xdr:to>
      <xdr:col>16</xdr:col>
      <xdr:colOff>409575</xdr:colOff>
      <xdr:row>6</xdr:row>
      <xdr:rowOff>47625</xdr:rowOff>
    </xdr:to>
    <xdr:sp macro="" textlink="">
      <xdr:nvSpPr>
        <xdr:cNvPr id="7" name="6 Flecha izquierda">
          <a:hlinkClick xmlns:r="http://schemas.openxmlformats.org/officeDocument/2006/relationships" r:id="rId1"/>
        </xdr:cNvPr>
        <xdr:cNvSpPr/>
      </xdr:nvSpPr>
      <xdr:spPr>
        <a:xfrm>
          <a:off x="14468475" y="476250"/>
          <a:ext cx="6858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  <xdr:twoCellAnchor>
    <xdr:from>
      <xdr:col>1</xdr:col>
      <xdr:colOff>28575</xdr:colOff>
      <xdr:row>27</xdr:row>
      <xdr:rowOff>23811</xdr:rowOff>
    </xdr:from>
    <xdr:to>
      <xdr:col>12</xdr:col>
      <xdr:colOff>266700</xdr:colOff>
      <xdr:row>60</xdr:row>
      <xdr:rowOff>19050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38100</xdr:rowOff>
    </xdr:from>
    <xdr:to>
      <xdr:col>12</xdr:col>
      <xdr:colOff>66675</xdr:colOff>
      <xdr:row>3</xdr:row>
      <xdr:rowOff>133350</xdr:rowOff>
    </xdr:to>
    <xdr:sp macro="" textlink="">
      <xdr:nvSpPr>
        <xdr:cNvPr id="2" name="1 Rectángulo redondeado"/>
        <xdr:cNvSpPr/>
      </xdr:nvSpPr>
      <xdr:spPr>
        <a:xfrm>
          <a:off x="657225" y="200025"/>
          <a:ext cx="1361122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JUZGADOS DE 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0</xdr:colOff>
      <xdr:row>4</xdr:row>
      <xdr:rowOff>142875</xdr:rowOff>
    </xdr:from>
    <xdr:to>
      <xdr:col>12</xdr:col>
      <xdr:colOff>85725</xdr:colOff>
      <xdr:row>9</xdr:row>
      <xdr:rowOff>142875</xdr:rowOff>
    </xdr:to>
    <xdr:sp macro="" textlink="">
      <xdr:nvSpPr>
        <xdr:cNvPr id="3" name="2 Rectángulo redondeado"/>
        <xdr:cNvSpPr/>
      </xdr:nvSpPr>
      <xdr:spPr>
        <a:xfrm>
          <a:off x="657225" y="790575"/>
          <a:ext cx="13630275" cy="8096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SERIES DE ÓRDENES DE PROTECCIÓN Y MEDIDAS,(de los artículos 544 Ter y Bis)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</a:t>
          </a:r>
        </a:p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2º TRIMESTRE DE 2019</a:t>
          </a:r>
        </a:p>
      </xdr:txBody>
    </xdr:sp>
    <xdr:clientData/>
  </xdr:twoCellAnchor>
  <xdr:twoCellAnchor>
    <xdr:from>
      <xdr:col>12</xdr:col>
      <xdr:colOff>438150</xdr:colOff>
      <xdr:row>3</xdr:row>
      <xdr:rowOff>76200</xdr:rowOff>
    </xdr:from>
    <xdr:to>
      <xdr:col>13</xdr:col>
      <xdr:colOff>285750</xdr:colOff>
      <xdr:row>6</xdr:row>
      <xdr:rowOff>133350</xdr:rowOff>
    </xdr:to>
    <xdr:sp macro="" textlink="">
      <xdr:nvSpPr>
        <xdr:cNvPr id="4" name="3 Flecha izquierda">
          <a:hlinkClick xmlns:r="http://schemas.openxmlformats.org/officeDocument/2006/relationships" r:id="rId1"/>
        </xdr:cNvPr>
        <xdr:cNvSpPr/>
      </xdr:nvSpPr>
      <xdr:spPr>
        <a:xfrm>
          <a:off x="13125450" y="561975"/>
          <a:ext cx="6858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  <xdr:twoCellAnchor>
    <xdr:from>
      <xdr:col>1</xdr:col>
      <xdr:colOff>19050</xdr:colOff>
      <xdr:row>27</xdr:row>
      <xdr:rowOff>61912</xdr:rowOff>
    </xdr:from>
    <xdr:to>
      <xdr:col>10</xdr:col>
      <xdr:colOff>638175</xdr:colOff>
      <xdr:row>57</xdr:row>
      <xdr:rowOff>38100</xdr:rowOff>
    </xdr:to>
    <xdr:graphicFrame macro="">
      <xdr:nvGraphicFramePr>
        <xdr:cNvPr id="7" name="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62</xdr:row>
      <xdr:rowOff>0</xdr:rowOff>
    </xdr:from>
    <xdr:to>
      <xdr:col>10</xdr:col>
      <xdr:colOff>619125</xdr:colOff>
      <xdr:row>91</xdr:row>
      <xdr:rowOff>138113</xdr:rowOff>
    </xdr:to>
    <xdr:graphicFrame macro="">
      <xdr:nvGraphicFramePr>
        <xdr:cNvPr id="8" name="7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38100</xdr:rowOff>
    </xdr:from>
    <xdr:to>
      <xdr:col>13</xdr:col>
      <xdr:colOff>19050</xdr:colOff>
      <xdr:row>3</xdr:row>
      <xdr:rowOff>133350</xdr:rowOff>
    </xdr:to>
    <xdr:sp macro="" textlink="">
      <xdr:nvSpPr>
        <xdr:cNvPr id="2" name="1 Rectángulo redondeado"/>
        <xdr:cNvSpPr/>
      </xdr:nvSpPr>
      <xdr:spPr>
        <a:xfrm>
          <a:off x="657225" y="200025"/>
          <a:ext cx="1361122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JUZGADOS DE 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0</xdr:colOff>
      <xdr:row>4</xdr:row>
      <xdr:rowOff>142876</xdr:rowOff>
    </xdr:from>
    <xdr:to>
      <xdr:col>13</xdr:col>
      <xdr:colOff>38100</xdr:colOff>
      <xdr:row>7</xdr:row>
      <xdr:rowOff>0</xdr:rowOff>
    </xdr:to>
    <xdr:sp macro="" textlink="">
      <xdr:nvSpPr>
        <xdr:cNvPr id="3" name="2 Rectángulo redondeado"/>
        <xdr:cNvSpPr/>
      </xdr:nvSpPr>
      <xdr:spPr>
        <a:xfrm>
          <a:off x="657225" y="790576"/>
          <a:ext cx="12115800" cy="342899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SERIES DE ENJUICIADOS        2º TRIMESTRE DE 2019</a:t>
          </a:r>
        </a:p>
      </xdr:txBody>
    </xdr:sp>
    <xdr:clientData/>
  </xdr:twoCellAnchor>
  <xdr:twoCellAnchor>
    <xdr:from>
      <xdr:col>13</xdr:col>
      <xdr:colOff>180975</xdr:colOff>
      <xdr:row>3</xdr:row>
      <xdr:rowOff>0</xdr:rowOff>
    </xdr:from>
    <xdr:to>
      <xdr:col>14</xdr:col>
      <xdr:colOff>28575</xdr:colOff>
      <xdr:row>6</xdr:row>
      <xdr:rowOff>57150</xdr:rowOff>
    </xdr:to>
    <xdr:sp macro="" textlink="">
      <xdr:nvSpPr>
        <xdr:cNvPr id="4" name="3 Flecha izquierda">
          <a:hlinkClick xmlns:r="http://schemas.openxmlformats.org/officeDocument/2006/relationships" r:id="rId1"/>
        </xdr:cNvPr>
        <xdr:cNvSpPr/>
      </xdr:nvSpPr>
      <xdr:spPr>
        <a:xfrm>
          <a:off x="12915900" y="485775"/>
          <a:ext cx="6858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  <xdr:twoCellAnchor>
    <xdr:from>
      <xdr:col>1</xdr:col>
      <xdr:colOff>57150</xdr:colOff>
      <xdr:row>25</xdr:row>
      <xdr:rowOff>4762</xdr:rowOff>
    </xdr:from>
    <xdr:to>
      <xdr:col>11</xdr:col>
      <xdr:colOff>628650</xdr:colOff>
      <xdr:row>53</xdr:row>
      <xdr:rowOff>14062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180975</xdr:colOff>
      <xdr:row>25</xdr:row>
      <xdr:rowOff>123825</xdr:rowOff>
    </xdr:from>
    <xdr:to>
      <xdr:col>7</xdr:col>
      <xdr:colOff>590550</xdr:colOff>
      <xdr:row>27</xdr:row>
      <xdr:rowOff>85725</xdr:rowOff>
    </xdr:to>
    <xdr:sp macro="" textlink="">
      <xdr:nvSpPr>
        <xdr:cNvPr id="7" name="6 CuadroTexto"/>
        <xdr:cNvSpPr txBox="1"/>
      </xdr:nvSpPr>
      <xdr:spPr>
        <a:xfrm>
          <a:off x="3695700" y="5210175"/>
          <a:ext cx="4600575" cy="285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400" b="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</a:rPr>
            <a:t>Porcentaje de condenados por nacionalidad</a:t>
          </a:r>
        </a:p>
        <a:p>
          <a:endParaRPr lang="es-E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38100</xdr:rowOff>
    </xdr:from>
    <xdr:to>
      <xdr:col>10</xdr:col>
      <xdr:colOff>9525</xdr:colOff>
      <xdr:row>3</xdr:row>
      <xdr:rowOff>133350</xdr:rowOff>
    </xdr:to>
    <xdr:sp macro="" textlink="">
      <xdr:nvSpPr>
        <xdr:cNvPr id="2" name="1 Rectángulo redondeado"/>
        <xdr:cNvSpPr/>
      </xdr:nvSpPr>
      <xdr:spPr>
        <a:xfrm>
          <a:off x="657225" y="200025"/>
          <a:ext cx="1209675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JUZGADOS DE 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0</xdr:colOff>
      <xdr:row>4</xdr:row>
      <xdr:rowOff>142876</xdr:rowOff>
    </xdr:from>
    <xdr:to>
      <xdr:col>10</xdr:col>
      <xdr:colOff>28575</xdr:colOff>
      <xdr:row>7</xdr:row>
      <xdr:rowOff>0</xdr:rowOff>
    </xdr:to>
    <xdr:sp macro="" textlink="">
      <xdr:nvSpPr>
        <xdr:cNvPr id="3" name="2 Rectángulo redondeado"/>
        <xdr:cNvSpPr/>
      </xdr:nvSpPr>
      <xdr:spPr>
        <a:xfrm>
          <a:off x="657225" y="790576"/>
          <a:ext cx="12115800" cy="342899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SERIES DE MEDIDAS PENALES        2º TRIMESTRE DE 2019</a:t>
          </a:r>
        </a:p>
      </xdr:txBody>
    </xdr:sp>
    <xdr:clientData/>
  </xdr:twoCellAnchor>
  <xdr:twoCellAnchor>
    <xdr:from>
      <xdr:col>10</xdr:col>
      <xdr:colOff>476250</xdr:colOff>
      <xdr:row>2</xdr:row>
      <xdr:rowOff>57150</xdr:rowOff>
    </xdr:from>
    <xdr:to>
      <xdr:col>11</xdr:col>
      <xdr:colOff>323850</xdr:colOff>
      <xdr:row>5</xdr:row>
      <xdr:rowOff>114300</xdr:rowOff>
    </xdr:to>
    <xdr:sp macro="" textlink="">
      <xdr:nvSpPr>
        <xdr:cNvPr id="4" name="3 Flecha izquierda">
          <a:hlinkClick xmlns:r="http://schemas.openxmlformats.org/officeDocument/2006/relationships" r:id="rId1"/>
        </xdr:cNvPr>
        <xdr:cNvSpPr/>
      </xdr:nvSpPr>
      <xdr:spPr>
        <a:xfrm>
          <a:off x="11201400" y="381000"/>
          <a:ext cx="6858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  <xdr:twoCellAnchor>
    <xdr:from>
      <xdr:col>1</xdr:col>
      <xdr:colOff>9525</xdr:colOff>
      <xdr:row>40</xdr:row>
      <xdr:rowOff>14287</xdr:rowOff>
    </xdr:from>
    <xdr:to>
      <xdr:col>11</xdr:col>
      <xdr:colOff>76200</xdr:colOff>
      <xdr:row>68</xdr:row>
      <xdr:rowOff>23587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38100</xdr:rowOff>
    </xdr:from>
    <xdr:to>
      <xdr:col>10</xdr:col>
      <xdr:colOff>9525</xdr:colOff>
      <xdr:row>3</xdr:row>
      <xdr:rowOff>133350</xdr:rowOff>
    </xdr:to>
    <xdr:sp macro="" textlink="">
      <xdr:nvSpPr>
        <xdr:cNvPr id="2" name="1 Rectángulo redondeado"/>
        <xdr:cNvSpPr/>
      </xdr:nvSpPr>
      <xdr:spPr>
        <a:xfrm>
          <a:off x="657225" y="200025"/>
          <a:ext cx="1007745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JUZGADOS DE 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0</xdr:colOff>
      <xdr:row>4</xdr:row>
      <xdr:rowOff>142876</xdr:rowOff>
    </xdr:from>
    <xdr:to>
      <xdr:col>10</xdr:col>
      <xdr:colOff>28575</xdr:colOff>
      <xdr:row>7</xdr:row>
      <xdr:rowOff>0</xdr:rowOff>
    </xdr:to>
    <xdr:sp macro="" textlink="">
      <xdr:nvSpPr>
        <xdr:cNvPr id="3" name="2 Rectángulo redondeado"/>
        <xdr:cNvSpPr/>
      </xdr:nvSpPr>
      <xdr:spPr>
        <a:xfrm>
          <a:off x="657225" y="790576"/>
          <a:ext cx="10096500" cy="342899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SERIES DE MEDIDAS CIVILES        2º TRIMESTRE DE 2019</a:t>
          </a:r>
        </a:p>
      </xdr:txBody>
    </xdr:sp>
    <xdr:clientData/>
  </xdr:twoCellAnchor>
  <xdr:twoCellAnchor>
    <xdr:from>
      <xdr:col>10</xdr:col>
      <xdr:colOff>419100</xdr:colOff>
      <xdr:row>2</xdr:row>
      <xdr:rowOff>76200</xdr:rowOff>
    </xdr:from>
    <xdr:to>
      <xdr:col>11</xdr:col>
      <xdr:colOff>266700</xdr:colOff>
      <xdr:row>5</xdr:row>
      <xdr:rowOff>133350</xdr:rowOff>
    </xdr:to>
    <xdr:sp macro="" textlink="">
      <xdr:nvSpPr>
        <xdr:cNvPr id="4" name="3 Flecha izquierda">
          <a:hlinkClick xmlns:r="http://schemas.openxmlformats.org/officeDocument/2006/relationships" r:id="rId1"/>
        </xdr:cNvPr>
        <xdr:cNvSpPr/>
      </xdr:nvSpPr>
      <xdr:spPr>
        <a:xfrm>
          <a:off x="11144250" y="400050"/>
          <a:ext cx="6858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  <xdr:twoCellAnchor>
    <xdr:from>
      <xdr:col>0</xdr:col>
      <xdr:colOff>647700</xdr:colOff>
      <xdr:row>44</xdr:row>
      <xdr:rowOff>14287</xdr:rowOff>
    </xdr:from>
    <xdr:to>
      <xdr:col>11</xdr:col>
      <xdr:colOff>57150</xdr:colOff>
      <xdr:row>72</xdr:row>
      <xdr:rowOff>23587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38100</xdr:rowOff>
    </xdr:from>
    <xdr:to>
      <xdr:col>6</xdr:col>
      <xdr:colOff>200025</xdr:colOff>
      <xdr:row>3</xdr:row>
      <xdr:rowOff>133350</xdr:rowOff>
    </xdr:to>
    <xdr:sp macro="" textlink="">
      <xdr:nvSpPr>
        <xdr:cNvPr id="2" name="1 Rectángulo redondeado"/>
        <xdr:cNvSpPr/>
      </xdr:nvSpPr>
      <xdr:spPr>
        <a:xfrm>
          <a:off x="657225" y="200025"/>
          <a:ext cx="1007745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JUZGADOS DE LO PENAL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0</xdr:colOff>
      <xdr:row>4</xdr:row>
      <xdr:rowOff>142876</xdr:rowOff>
    </xdr:from>
    <xdr:to>
      <xdr:col>6</xdr:col>
      <xdr:colOff>219075</xdr:colOff>
      <xdr:row>7</xdr:row>
      <xdr:rowOff>0</xdr:rowOff>
    </xdr:to>
    <xdr:sp macro="" textlink="">
      <xdr:nvSpPr>
        <xdr:cNvPr id="3" name="2 Rectángulo redondeado"/>
        <xdr:cNvSpPr/>
      </xdr:nvSpPr>
      <xdr:spPr>
        <a:xfrm>
          <a:off x="657225" y="790576"/>
          <a:ext cx="10096500" cy="342899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2º TRIMESTRE DE 2019</a:t>
          </a:r>
        </a:p>
      </xdr:txBody>
    </xdr:sp>
    <xdr:clientData/>
  </xdr:twoCellAnchor>
  <xdr:twoCellAnchor>
    <xdr:from>
      <xdr:col>7</xdr:col>
      <xdr:colOff>9525</xdr:colOff>
      <xdr:row>2</xdr:row>
      <xdr:rowOff>66675</xdr:rowOff>
    </xdr:from>
    <xdr:to>
      <xdr:col>7</xdr:col>
      <xdr:colOff>695325</xdr:colOff>
      <xdr:row>5</xdr:row>
      <xdr:rowOff>123825</xdr:rowOff>
    </xdr:to>
    <xdr:sp macro="" textlink="">
      <xdr:nvSpPr>
        <xdr:cNvPr id="4" name="3 Flecha izquierda">
          <a:hlinkClick xmlns:r="http://schemas.openxmlformats.org/officeDocument/2006/relationships" r:id="rId1"/>
        </xdr:cNvPr>
        <xdr:cNvSpPr/>
      </xdr:nvSpPr>
      <xdr:spPr>
        <a:xfrm>
          <a:off x="9039225" y="390525"/>
          <a:ext cx="6858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  <xdr:twoCellAnchor>
    <xdr:from>
      <xdr:col>1</xdr:col>
      <xdr:colOff>285750</xdr:colOff>
      <xdr:row>38</xdr:row>
      <xdr:rowOff>23812</xdr:rowOff>
    </xdr:from>
    <xdr:to>
      <xdr:col>10</xdr:col>
      <xdr:colOff>552450</xdr:colOff>
      <xdr:row>66</xdr:row>
      <xdr:rowOff>33112</xdr:rowOff>
    </xdr:to>
    <xdr:graphicFrame macro="">
      <xdr:nvGraphicFramePr>
        <xdr:cNvPr id="7" name="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76200</xdr:colOff>
      <xdr:row>71</xdr:row>
      <xdr:rowOff>71437</xdr:rowOff>
    </xdr:from>
    <xdr:to>
      <xdr:col>10</xdr:col>
      <xdr:colOff>342900</xdr:colOff>
      <xdr:row>99</xdr:row>
      <xdr:rowOff>80737</xdr:rowOff>
    </xdr:to>
    <xdr:graphicFrame macro="">
      <xdr:nvGraphicFramePr>
        <xdr:cNvPr id="8" name="7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0.15538</cdr:x>
      <cdr:y>0.03878</cdr:y>
    </cdr:from>
    <cdr:to>
      <cdr:x>0.85243</cdr:x>
      <cdr:y>0.11007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1704984" y="176199"/>
          <a:ext cx="7648590" cy="3238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400" b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Porcentaje de condenas entre los enjuiciados en</a:t>
          </a:r>
          <a:r>
            <a:rPr lang="es-ES" sz="1400" b="0" baseline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los Juzgados de lo Penal</a:t>
          </a:r>
          <a:endParaRPr lang="es-ES" sz="1400" b="0">
            <a:solidFill>
              <a:sysClr val="windowText" lastClr="000000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 xmlns:a="http://schemas.openxmlformats.org/drawingml/2006/main">
          <a:endParaRPr lang="es-ES" sz="1100"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38100</xdr:rowOff>
    </xdr:from>
    <xdr:to>
      <xdr:col>6</xdr:col>
      <xdr:colOff>647700</xdr:colOff>
      <xdr:row>3</xdr:row>
      <xdr:rowOff>133350</xdr:rowOff>
    </xdr:to>
    <xdr:sp macro="" textlink="">
      <xdr:nvSpPr>
        <xdr:cNvPr id="2" name="1 Rectángulo redondeado"/>
        <xdr:cNvSpPr/>
      </xdr:nvSpPr>
      <xdr:spPr>
        <a:xfrm>
          <a:off x="657225" y="200025"/>
          <a:ext cx="785812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AUDIENCIAS PROVINCIALES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133350</xdr:colOff>
      <xdr:row>4</xdr:row>
      <xdr:rowOff>76201</xdr:rowOff>
    </xdr:from>
    <xdr:to>
      <xdr:col>6</xdr:col>
      <xdr:colOff>800100</xdr:colOff>
      <xdr:row>6</xdr:row>
      <xdr:rowOff>95250</xdr:rowOff>
    </xdr:to>
    <xdr:sp macro="" textlink="">
      <xdr:nvSpPr>
        <xdr:cNvPr id="3" name="2 Rectángulo redondeado"/>
        <xdr:cNvSpPr/>
      </xdr:nvSpPr>
      <xdr:spPr>
        <a:xfrm>
          <a:off x="790575" y="723901"/>
          <a:ext cx="7877175" cy="342899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2º TRIMESTRE DE 2019</a:t>
          </a:r>
        </a:p>
      </xdr:txBody>
    </xdr:sp>
    <xdr:clientData/>
  </xdr:twoCellAnchor>
  <xdr:twoCellAnchor>
    <xdr:from>
      <xdr:col>7</xdr:col>
      <xdr:colOff>9525</xdr:colOff>
      <xdr:row>2</xdr:row>
      <xdr:rowOff>66675</xdr:rowOff>
    </xdr:from>
    <xdr:to>
      <xdr:col>7</xdr:col>
      <xdr:colOff>695325</xdr:colOff>
      <xdr:row>5</xdr:row>
      <xdr:rowOff>123825</xdr:rowOff>
    </xdr:to>
    <xdr:sp macro="" textlink="">
      <xdr:nvSpPr>
        <xdr:cNvPr id="4" name="3 Flecha izquierda">
          <a:hlinkClick xmlns:r="http://schemas.openxmlformats.org/officeDocument/2006/relationships" r:id="rId1"/>
        </xdr:cNvPr>
        <xdr:cNvSpPr/>
      </xdr:nvSpPr>
      <xdr:spPr>
        <a:xfrm>
          <a:off x="9039225" y="390525"/>
          <a:ext cx="6858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  <xdr:twoCellAnchor>
    <xdr:from>
      <xdr:col>1</xdr:col>
      <xdr:colOff>28575</xdr:colOff>
      <xdr:row>37</xdr:row>
      <xdr:rowOff>33337</xdr:rowOff>
    </xdr:from>
    <xdr:to>
      <xdr:col>10</xdr:col>
      <xdr:colOff>438150</xdr:colOff>
      <xdr:row>65</xdr:row>
      <xdr:rowOff>42637</xdr:rowOff>
    </xdr:to>
    <xdr:graphicFrame macro="">
      <xdr:nvGraphicFramePr>
        <xdr:cNvPr id="8" name="7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114300</xdr:colOff>
      <xdr:row>70</xdr:row>
      <xdr:rowOff>90487</xdr:rowOff>
    </xdr:from>
    <xdr:to>
      <xdr:col>10</xdr:col>
      <xdr:colOff>523875</xdr:colOff>
      <xdr:row>98</xdr:row>
      <xdr:rowOff>99787</xdr:rowOff>
    </xdr:to>
    <xdr:graphicFrame macro="">
      <xdr:nvGraphicFramePr>
        <xdr:cNvPr id="9" name="8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19050</xdr:colOff>
      <xdr:row>104</xdr:row>
      <xdr:rowOff>138112</xdr:rowOff>
    </xdr:from>
    <xdr:to>
      <xdr:col>10</xdr:col>
      <xdr:colOff>428625</xdr:colOff>
      <xdr:row>132</xdr:row>
      <xdr:rowOff>147412</xdr:rowOff>
    </xdr:to>
    <xdr:graphicFrame macro="">
      <xdr:nvGraphicFramePr>
        <xdr:cNvPr id="10" name="9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6:G24"/>
  <sheetViews>
    <sheetView tabSelected="1" workbookViewId="0"/>
  </sheetViews>
  <sheetFormatPr baseColWidth="10" defaultRowHeight="12.75" x14ac:dyDescent="0.2"/>
  <sheetData>
    <row r="16" spans="2:6" ht="14.25" x14ac:dyDescent="0.2">
      <c r="B16" s="2" t="s">
        <v>3</v>
      </c>
      <c r="C16" s="2"/>
      <c r="D16" s="2"/>
      <c r="E16" s="2"/>
      <c r="F16" s="2"/>
    </row>
    <row r="17" spans="2:7" ht="14.25" x14ac:dyDescent="0.2">
      <c r="B17" s="25" t="s">
        <v>43</v>
      </c>
      <c r="C17" s="25"/>
      <c r="D17" s="25"/>
      <c r="E17" s="25"/>
    </row>
    <row r="18" spans="2:7" ht="14.25" x14ac:dyDescent="0.2">
      <c r="B18" s="25" t="s">
        <v>53</v>
      </c>
      <c r="C18" s="25"/>
      <c r="D18" s="25"/>
      <c r="E18" s="25"/>
    </row>
    <row r="19" spans="2:7" ht="14.25" x14ac:dyDescent="0.2">
      <c r="B19" s="25" t="s">
        <v>0</v>
      </c>
      <c r="C19" s="25"/>
      <c r="D19" s="25"/>
      <c r="E19" s="25"/>
    </row>
    <row r="20" spans="2:7" ht="14.25" x14ac:dyDescent="0.2">
      <c r="B20" s="25" t="s">
        <v>1</v>
      </c>
      <c r="C20" s="25"/>
      <c r="D20" s="25"/>
      <c r="E20" s="25"/>
    </row>
    <row r="21" spans="2:7" ht="14.25" x14ac:dyDescent="0.2">
      <c r="B21" s="25" t="s">
        <v>2</v>
      </c>
      <c r="C21" s="25"/>
      <c r="D21" s="25"/>
      <c r="E21" s="25"/>
    </row>
    <row r="22" spans="2:7" ht="14.25" x14ac:dyDescent="0.2">
      <c r="B22" s="1"/>
      <c r="C22" s="1"/>
      <c r="D22" s="1"/>
      <c r="E22" s="1"/>
    </row>
    <row r="23" spans="2:7" ht="14.25" x14ac:dyDescent="0.2">
      <c r="B23" s="25" t="s">
        <v>148</v>
      </c>
      <c r="C23" s="25"/>
      <c r="D23" s="25"/>
      <c r="E23" s="25"/>
      <c r="F23" s="25"/>
      <c r="G23" s="25"/>
    </row>
    <row r="24" spans="2:7" ht="14.25" x14ac:dyDescent="0.2">
      <c r="B24" s="25" t="s">
        <v>147</v>
      </c>
      <c r="C24" s="25"/>
      <c r="D24" s="25"/>
      <c r="E24" s="25"/>
      <c r="F24" s="25"/>
      <c r="G24" s="25"/>
    </row>
  </sheetData>
  <mergeCells count="7">
    <mergeCell ref="B24:G24"/>
    <mergeCell ref="B23:G23"/>
    <mergeCell ref="B17:E17"/>
    <mergeCell ref="B18:E18"/>
    <mergeCell ref="B19:E19"/>
    <mergeCell ref="B20:E20"/>
    <mergeCell ref="B21:E21"/>
  </mergeCells>
  <hyperlinks>
    <hyperlink ref="B17" location="'JVM denuncias renuncias'!A1" display="     Denuncias /Renuncias"/>
    <hyperlink ref="B18" location="'JVM ordenes'!A1" display="     Ordenes de protección"/>
    <hyperlink ref="B19" location="'JVM enjuiciados'!A1" display="     Enjuiciados "/>
    <hyperlink ref="B20" location="'JVM Medidas penales'!A1" display="     Medidas penales"/>
    <hyperlink ref="B21" location="'JVM medidas civiles'!A1" display="      Medidas civiles"/>
    <hyperlink ref="B23" location="'J. penal'!A1" display="Juzgados de lo penal"/>
    <hyperlink ref="B24" location="AP!A1" display="Audiencias provinciales"/>
    <hyperlink ref="B17:E17" location="'Denuncias, Víctimas y Renuncias'!A1" display="Denuncias, Víctimas y Renuncias"/>
    <hyperlink ref="B18:E18" location="'Órdenes y Medidas'!A1" display="     Órdenes y Medidas de protección"/>
    <hyperlink ref="B19:E19" location="Enjuiciados!A1" display="     Enjuiciados "/>
    <hyperlink ref="B20:E20" location="'Medidas Penales'!A1" display="     Medidas penales"/>
    <hyperlink ref="B21:E21" location="'Medidas Civiles'!A1" display="     Medidas civiles"/>
    <hyperlink ref="B23:E23" location="'Juzgados de lo Penal'!A1" display="Juzgados de lo penal"/>
    <hyperlink ref="B24:E24" location="'Audiencias Provinciales'!A1" display="Audiencias provinciales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1:AG25"/>
  <sheetViews>
    <sheetView workbookViewId="0"/>
  </sheetViews>
  <sheetFormatPr baseColWidth="10" defaultRowHeight="12.75" x14ac:dyDescent="0.2"/>
  <cols>
    <col min="1" max="1" width="8.625" customWidth="1"/>
    <col min="2" max="2" width="39.875" bestFit="1" customWidth="1"/>
    <col min="3" max="10" width="9.875" bestFit="1" customWidth="1"/>
  </cols>
  <sheetData>
    <row r="11" spans="2:32" ht="20.100000000000001" customHeight="1" thickBot="1" x14ac:dyDescent="0.25">
      <c r="B11" s="3"/>
      <c r="C11" s="4" t="s">
        <v>4</v>
      </c>
      <c r="D11" s="4" t="s">
        <v>5</v>
      </c>
      <c r="E11" s="4" t="s">
        <v>6</v>
      </c>
      <c r="F11" s="4" t="s">
        <v>7</v>
      </c>
      <c r="G11" s="4" t="s">
        <v>8</v>
      </c>
      <c r="H11" s="4" t="s">
        <v>9</v>
      </c>
      <c r="I11" s="4" t="s">
        <v>10</v>
      </c>
      <c r="J11" s="4" t="s">
        <v>11</v>
      </c>
      <c r="K11" s="4" t="s">
        <v>12</v>
      </c>
      <c r="L11" s="4" t="s">
        <v>13</v>
      </c>
      <c r="M11" s="4" t="s">
        <v>14</v>
      </c>
      <c r="N11" s="4" t="s">
        <v>15</v>
      </c>
      <c r="O11" s="4" t="s">
        <v>16</v>
      </c>
      <c r="P11" s="4" t="s">
        <v>17</v>
      </c>
      <c r="Q11" s="4" t="s">
        <v>18</v>
      </c>
      <c r="R11" s="4" t="s">
        <v>19</v>
      </c>
      <c r="S11" s="4" t="s">
        <v>20</v>
      </c>
      <c r="T11" s="4" t="s">
        <v>21</v>
      </c>
      <c r="U11" s="4" t="s">
        <v>22</v>
      </c>
      <c r="V11" s="4" t="s">
        <v>23</v>
      </c>
      <c r="W11" s="4" t="s">
        <v>24</v>
      </c>
      <c r="X11" s="4" t="s">
        <v>25</v>
      </c>
      <c r="Y11" s="4" t="s">
        <v>26</v>
      </c>
      <c r="Z11" s="4" t="s">
        <v>27</v>
      </c>
      <c r="AA11" s="4" t="s">
        <v>28</v>
      </c>
      <c r="AB11" s="4" t="s">
        <v>29</v>
      </c>
      <c r="AC11" s="4" t="s">
        <v>30</v>
      </c>
      <c r="AD11" s="4" t="s">
        <v>149</v>
      </c>
      <c r="AE11" s="4" t="s">
        <v>151</v>
      </c>
      <c r="AF11" s="4" t="s">
        <v>152</v>
      </c>
    </row>
    <row r="12" spans="2:32" ht="30" customHeight="1" thickBot="1" x14ac:dyDescent="0.25">
      <c r="B12" s="5" t="s">
        <v>31</v>
      </c>
      <c r="C12" s="6">
        <v>30961</v>
      </c>
      <c r="D12" s="6">
        <v>32704</v>
      </c>
      <c r="E12" s="6">
        <v>33814</v>
      </c>
      <c r="F12" s="6">
        <v>31064</v>
      </c>
      <c r="G12" s="6">
        <v>29487</v>
      </c>
      <c r="H12" s="6">
        <v>31495</v>
      </c>
      <c r="I12" s="6">
        <v>33050</v>
      </c>
      <c r="J12" s="6">
        <v>30862</v>
      </c>
      <c r="K12" s="6">
        <v>30411</v>
      </c>
      <c r="L12" s="6">
        <v>31699</v>
      </c>
      <c r="M12" s="6">
        <v>33201</v>
      </c>
      <c r="N12" s="6">
        <v>31431</v>
      </c>
      <c r="O12" s="6">
        <v>30293</v>
      </c>
      <c r="P12" s="6">
        <v>32023</v>
      </c>
      <c r="Q12" s="6">
        <v>33705</v>
      </c>
      <c r="R12" s="6">
        <v>33172</v>
      </c>
      <c r="S12" s="6">
        <v>33723</v>
      </c>
      <c r="T12" s="6">
        <v>36166</v>
      </c>
      <c r="U12" s="6">
        <v>38107</v>
      </c>
      <c r="V12" s="6">
        <v>34897</v>
      </c>
      <c r="W12" s="6">
        <v>40509</v>
      </c>
      <c r="X12" s="6">
        <v>42689</v>
      </c>
      <c r="Y12" s="6">
        <v>42571</v>
      </c>
      <c r="Z12" s="6">
        <v>40491</v>
      </c>
      <c r="AA12" s="6">
        <v>39586</v>
      </c>
      <c r="AB12" s="6">
        <v>42077</v>
      </c>
      <c r="AC12" s="6">
        <v>43560</v>
      </c>
      <c r="AD12" s="6">
        <v>41738</v>
      </c>
      <c r="AE12" s="21">
        <v>40319</v>
      </c>
      <c r="AF12" s="6">
        <v>40495</v>
      </c>
    </row>
    <row r="13" spans="2:32" ht="30" customHeight="1" thickBot="1" x14ac:dyDescent="0.25">
      <c r="B13" s="5" t="s">
        <v>32</v>
      </c>
      <c r="C13" s="6">
        <v>19812</v>
      </c>
      <c r="D13" s="6">
        <v>21003</v>
      </c>
      <c r="E13" s="6">
        <v>21567</v>
      </c>
      <c r="F13" s="6">
        <v>20567</v>
      </c>
      <c r="G13" s="6">
        <v>19768</v>
      </c>
      <c r="H13" s="6">
        <v>21359</v>
      </c>
      <c r="I13" s="6">
        <v>22164</v>
      </c>
      <c r="J13" s="6">
        <v>20837</v>
      </c>
      <c r="K13" s="6">
        <v>20758</v>
      </c>
      <c r="L13" s="6">
        <v>21956</v>
      </c>
      <c r="M13" s="6">
        <v>22597</v>
      </c>
      <c r="N13" s="6">
        <v>21770</v>
      </c>
      <c r="O13" s="6">
        <v>20201</v>
      </c>
      <c r="P13" s="6">
        <v>21337</v>
      </c>
      <c r="Q13" s="6">
        <v>22761</v>
      </c>
      <c r="R13" s="6">
        <v>22165</v>
      </c>
      <c r="S13" s="6">
        <v>22696</v>
      </c>
      <c r="T13" s="6">
        <v>23408</v>
      </c>
      <c r="U13" s="6">
        <v>24825</v>
      </c>
      <c r="V13" s="6">
        <v>23461</v>
      </c>
      <c r="W13" s="6">
        <v>26587</v>
      </c>
      <c r="X13" s="6">
        <v>28318</v>
      </c>
      <c r="Y13" s="6">
        <v>28196</v>
      </c>
      <c r="Z13" s="6">
        <v>27006</v>
      </c>
      <c r="AA13" s="6">
        <v>26283</v>
      </c>
      <c r="AB13" s="6">
        <v>27477</v>
      </c>
      <c r="AC13" s="6">
        <v>27648</v>
      </c>
      <c r="AD13" s="6">
        <v>27278</v>
      </c>
      <c r="AE13" s="21">
        <v>25848</v>
      </c>
      <c r="AF13" s="6">
        <v>26286</v>
      </c>
    </row>
    <row r="14" spans="2:32" ht="30" customHeight="1" thickBot="1" x14ac:dyDescent="0.25">
      <c r="B14" s="5" t="s">
        <v>33</v>
      </c>
      <c r="C14" s="6">
        <v>11146</v>
      </c>
      <c r="D14" s="6">
        <v>11701</v>
      </c>
      <c r="E14" s="6">
        <v>12247</v>
      </c>
      <c r="F14" s="6">
        <v>10497</v>
      </c>
      <c r="G14" s="6">
        <v>9719</v>
      </c>
      <c r="H14" s="6">
        <v>10135</v>
      </c>
      <c r="I14" s="6">
        <v>10886</v>
      </c>
      <c r="J14" s="6">
        <v>10025</v>
      </c>
      <c r="K14" s="6">
        <v>9651</v>
      </c>
      <c r="L14" s="6">
        <v>9743</v>
      </c>
      <c r="M14" s="6">
        <v>10604</v>
      </c>
      <c r="N14" s="6">
        <v>9661</v>
      </c>
      <c r="O14" s="6">
        <v>8952</v>
      </c>
      <c r="P14" s="6">
        <v>9532</v>
      </c>
      <c r="Q14" s="6">
        <v>9723</v>
      </c>
      <c r="R14" s="6">
        <v>9054</v>
      </c>
      <c r="S14" s="6">
        <v>9299</v>
      </c>
      <c r="T14" s="6">
        <v>10032</v>
      </c>
      <c r="U14" s="6">
        <v>10959</v>
      </c>
      <c r="V14" s="6">
        <v>9940</v>
      </c>
      <c r="W14" s="6">
        <v>11431</v>
      </c>
      <c r="X14" s="6">
        <v>12048</v>
      </c>
      <c r="Y14" s="6">
        <v>12633</v>
      </c>
      <c r="Z14" s="6">
        <v>11998</v>
      </c>
      <c r="AA14" s="6">
        <v>11546</v>
      </c>
      <c r="AB14" s="6">
        <v>12755</v>
      </c>
      <c r="AC14" s="6">
        <v>13070</v>
      </c>
      <c r="AD14" s="6">
        <v>12533</v>
      </c>
      <c r="AE14" s="21">
        <v>12771</v>
      </c>
      <c r="AF14" s="6">
        <v>12437</v>
      </c>
    </row>
    <row r="15" spans="2:32" ht="30" customHeight="1" thickBot="1" x14ac:dyDescent="0.25">
      <c r="B15" s="5" t="s">
        <v>34</v>
      </c>
      <c r="C15" s="6">
        <v>30961</v>
      </c>
      <c r="D15" s="6">
        <v>32704</v>
      </c>
      <c r="E15" s="6">
        <v>33814</v>
      </c>
      <c r="F15" s="6">
        <v>31064</v>
      </c>
      <c r="G15" s="6">
        <v>29487</v>
      </c>
      <c r="H15" s="6">
        <v>31495</v>
      </c>
      <c r="I15" s="6">
        <v>33050</v>
      </c>
      <c r="J15" s="6">
        <v>30862</v>
      </c>
      <c r="K15" s="6">
        <v>30411</v>
      </c>
      <c r="L15" s="6">
        <v>31699</v>
      </c>
      <c r="M15" s="6">
        <v>33201</v>
      </c>
      <c r="N15" s="6">
        <v>31431</v>
      </c>
      <c r="O15" s="6">
        <v>30293</v>
      </c>
      <c r="P15" s="6">
        <v>32023</v>
      </c>
      <c r="Q15" s="6">
        <v>33705</v>
      </c>
      <c r="R15" s="6">
        <v>33172</v>
      </c>
      <c r="S15" s="6">
        <v>33723</v>
      </c>
      <c r="T15" s="6">
        <v>36166</v>
      </c>
      <c r="U15" s="6">
        <v>38107</v>
      </c>
      <c r="V15" s="6">
        <v>34897</v>
      </c>
      <c r="W15" s="6">
        <v>40509</v>
      </c>
      <c r="X15" s="6">
        <v>42689</v>
      </c>
      <c r="Y15" s="6">
        <v>40829</v>
      </c>
      <c r="Z15" s="6">
        <v>39004</v>
      </c>
      <c r="AA15" s="6">
        <v>37829</v>
      </c>
      <c r="AB15" s="6">
        <v>40232</v>
      </c>
      <c r="AC15" s="6">
        <v>40718</v>
      </c>
      <c r="AD15" s="6">
        <v>39811</v>
      </c>
      <c r="AE15" s="21">
        <v>38619</v>
      </c>
      <c r="AF15" s="6">
        <v>38723</v>
      </c>
    </row>
    <row r="16" spans="2:32" ht="30" customHeight="1" thickBot="1" x14ac:dyDescent="0.25">
      <c r="B16" s="5" t="s">
        <v>35</v>
      </c>
      <c r="C16" s="6">
        <v>2251</v>
      </c>
      <c r="D16" s="6">
        <v>2394</v>
      </c>
      <c r="E16" s="6">
        <v>2307</v>
      </c>
      <c r="F16" s="6">
        <v>2268</v>
      </c>
      <c r="G16" s="6">
        <v>2210</v>
      </c>
      <c r="H16" s="6">
        <v>2376</v>
      </c>
      <c r="I16" s="6">
        <v>2297</v>
      </c>
      <c r="J16" s="6">
        <v>2290</v>
      </c>
      <c r="K16" s="6">
        <v>2360</v>
      </c>
      <c r="L16" s="6">
        <v>2595</v>
      </c>
      <c r="M16" s="6">
        <v>2485</v>
      </c>
      <c r="N16" s="6">
        <v>2343</v>
      </c>
      <c r="O16" s="6">
        <v>2273</v>
      </c>
      <c r="P16" s="6">
        <v>2460</v>
      </c>
      <c r="Q16" s="6">
        <v>2562</v>
      </c>
      <c r="R16" s="6">
        <v>2346</v>
      </c>
      <c r="S16" s="6">
        <v>2424</v>
      </c>
      <c r="T16" s="6">
        <v>2833</v>
      </c>
      <c r="U16" s="6">
        <v>2659</v>
      </c>
      <c r="V16" s="6">
        <v>2511</v>
      </c>
      <c r="W16" s="6">
        <v>2602</v>
      </c>
      <c r="X16" s="6">
        <v>2650</v>
      </c>
      <c r="Y16" s="6">
        <v>2612</v>
      </c>
      <c r="Z16" s="6">
        <v>2347</v>
      </c>
      <c r="AA16" s="6">
        <v>2767</v>
      </c>
      <c r="AB16" s="6">
        <v>2891</v>
      </c>
      <c r="AC16" s="6">
        <v>2722</v>
      </c>
      <c r="AD16" s="6">
        <v>2726</v>
      </c>
      <c r="AE16" s="21">
        <v>2421</v>
      </c>
      <c r="AF16" s="6">
        <v>2584</v>
      </c>
    </row>
    <row r="17" spans="2:33" ht="30" customHeight="1" thickBot="1" x14ac:dyDescent="0.25">
      <c r="B17" s="5" t="s">
        <v>36</v>
      </c>
      <c r="C17" s="6">
        <v>1460</v>
      </c>
      <c r="D17" s="6">
        <v>1715</v>
      </c>
      <c r="E17" s="6">
        <v>1641</v>
      </c>
      <c r="F17" s="6">
        <v>1556</v>
      </c>
      <c r="G17" s="6">
        <v>1508</v>
      </c>
      <c r="H17" s="6">
        <v>1585</v>
      </c>
      <c r="I17" s="6">
        <v>1580</v>
      </c>
      <c r="J17" s="6">
        <v>1454</v>
      </c>
      <c r="K17" s="6">
        <v>1441</v>
      </c>
      <c r="L17" s="6">
        <v>1593</v>
      </c>
      <c r="M17" s="6">
        <v>1491</v>
      </c>
      <c r="N17" s="6">
        <v>1413</v>
      </c>
      <c r="O17" s="6">
        <v>1279</v>
      </c>
      <c r="P17" s="6">
        <v>1525</v>
      </c>
      <c r="Q17" s="6">
        <v>1466</v>
      </c>
      <c r="R17" s="6">
        <v>1410</v>
      </c>
      <c r="S17" s="6">
        <v>1197</v>
      </c>
      <c r="T17" s="6">
        <v>1508</v>
      </c>
      <c r="U17" s="6">
        <v>1564</v>
      </c>
      <c r="V17" s="6">
        <v>1422</v>
      </c>
      <c r="W17" s="6">
        <v>1571</v>
      </c>
      <c r="X17" s="6">
        <v>1613</v>
      </c>
      <c r="Y17" s="6">
        <v>1533</v>
      </c>
      <c r="Z17" s="6">
        <v>1535</v>
      </c>
      <c r="AA17" s="6">
        <v>1464</v>
      </c>
      <c r="AB17" s="6">
        <v>1535</v>
      </c>
      <c r="AC17" s="6">
        <v>1731</v>
      </c>
      <c r="AD17" s="6">
        <v>1511</v>
      </c>
      <c r="AE17" s="21">
        <v>1338</v>
      </c>
      <c r="AF17" s="6">
        <v>1567</v>
      </c>
    </row>
    <row r="18" spans="2:33" ht="30" customHeight="1" thickBot="1" x14ac:dyDescent="0.25">
      <c r="B18" s="5" t="s">
        <v>37</v>
      </c>
      <c r="C18" s="6">
        <v>3711</v>
      </c>
      <c r="D18" s="6">
        <v>4109</v>
      </c>
      <c r="E18" s="6">
        <v>3948</v>
      </c>
      <c r="F18" s="6">
        <v>3824</v>
      </c>
      <c r="G18" s="6">
        <v>3718</v>
      </c>
      <c r="H18" s="6">
        <v>3961</v>
      </c>
      <c r="I18" s="6">
        <v>3877</v>
      </c>
      <c r="J18" s="6">
        <v>3744</v>
      </c>
      <c r="K18" s="6">
        <v>3801</v>
      </c>
      <c r="L18" s="6">
        <v>4188</v>
      </c>
      <c r="M18" s="6">
        <v>3976</v>
      </c>
      <c r="N18" s="6">
        <v>3756</v>
      </c>
      <c r="O18" s="6">
        <v>3552</v>
      </c>
      <c r="P18" s="6">
        <v>3985</v>
      </c>
      <c r="Q18" s="6">
        <v>4028</v>
      </c>
      <c r="R18" s="6">
        <v>3756</v>
      </c>
      <c r="S18" s="6">
        <v>3621</v>
      </c>
      <c r="T18" s="6">
        <v>4341</v>
      </c>
      <c r="U18" s="6">
        <v>4223</v>
      </c>
      <c r="V18" s="6">
        <v>3933</v>
      </c>
      <c r="W18" s="6">
        <v>4173</v>
      </c>
      <c r="X18" s="6">
        <v>4263</v>
      </c>
      <c r="Y18" s="6">
        <v>4145</v>
      </c>
      <c r="Z18" s="6">
        <v>3882</v>
      </c>
      <c r="AA18" s="6">
        <v>4231</v>
      </c>
      <c r="AB18" s="6">
        <v>4426</v>
      </c>
      <c r="AC18" s="6">
        <v>4453</v>
      </c>
      <c r="AD18" s="6">
        <v>4237</v>
      </c>
      <c r="AE18" s="21">
        <v>3759</v>
      </c>
      <c r="AF18" s="6">
        <v>4151</v>
      </c>
    </row>
    <row r="19" spans="2:33" ht="30" customHeight="1" thickBot="1" x14ac:dyDescent="0.25">
      <c r="B19" s="5" t="s">
        <v>38</v>
      </c>
      <c r="C19" s="12">
        <v>0.36003617804767751</v>
      </c>
      <c r="D19" s="12">
        <v>0.35778498043052837</v>
      </c>
      <c r="E19" s="12">
        <v>0.362187259714911</v>
      </c>
      <c r="F19" s="12">
        <v>0.33791527169714136</v>
      </c>
      <c r="G19" s="12">
        <v>0.3296028758435921</v>
      </c>
      <c r="H19" s="12">
        <v>0.32180732838000892</v>
      </c>
      <c r="I19" s="12">
        <v>0.32937972768532525</v>
      </c>
      <c r="J19" s="12">
        <v>0.32483312811872206</v>
      </c>
      <c r="K19" s="12">
        <v>0.31737314610806011</v>
      </c>
      <c r="L19" s="12">
        <v>0.30735985362314266</v>
      </c>
      <c r="M19" s="12">
        <v>0.31938797024186016</v>
      </c>
      <c r="N19" s="12">
        <v>0.30737170309566986</v>
      </c>
      <c r="O19" s="12">
        <v>0.30706959832607278</v>
      </c>
      <c r="P19" s="12">
        <v>0.30878875247011567</v>
      </c>
      <c r="Q19" s="12">
        <v>0.29931658662726263</v>
      </c>
      <c r="R19" s="12">
        <v>0.29001569557000545</v>
      </c>
      <c r="S19" s="12">
        <v>0.29063916236912019</v>
      </c>
      <c r="T19" s="12">
        <v>0.3</v>
      </c>
      <c r="U19" s="12">
        <v>0.30625419181757207</v>
      </c>
      <c r="V19" s="12">
        <v>0.29759588036286339</v>
      </c>
      <c r="W19" s="12">
        <v>0.30067336524804039</v>
      </c>
      <c r="X19" s="12">
        <v>0.29846900857157016</v>
      </c>
      <c r="Y19" s="12">
        <f>Y14/(Y13+Y14)</f>
        <v>0.3094124274412795</v>
      </c>
      <c r="Z19" s="12">
        <v>0.308</v>
      </c>
      <c r="AA19" s="12">
        <v>0.30499999999999999</v>
      </c>
      <c r="AB19" s="12">
        <v>0.317</v>
      </c>
      <c r="AC19" s="12">
        <v>0.32100000000000001</v>
      </c>
      <c r="AD19" s="12">
        <v>0.315</v>
      </c>
      <c r="AE19" s="22">
        <f>AE14/AE15</f>
        <v>0.33069214635283151</v>
      </c>
      <c r="AF19" s="12">
        <f>AF14/AF15</f>
        <v>0.32117862768897038</v>
      </c>
      <c r="AG19" s="19"/>
    </row>
    <row r="20" spans="2:33" ht="30" customHeight="1" thickBot="1" x14ac:dyDescent="0.25">
      <c r="B20" s="5" t="s">
        <v>39</v>
      </c>
      <c r="C20" s="12">
        <v>0.39342495284289947</v>
      </c>
      <c r="D20" s="12">
        <v>0.41737649063032367</v>
      </c>
      <c r="E20" s="12">
        <v>0.41565349544072949</v>
      </c>
      <c r="F20" s="12">
        <v>0.40690376569037656</v>
      </c>
      <c r="G20" s="12">
        <v>0.40559440559440557</v>
      </c>
      <c r="H20" s="12">
        <v>0.40015147689977276</v>
      </c>
      <c r="I20" s="12">
        <v>0.40753159659530563</v>
      </c>
      <c r="J20" s="12">
        <v>0.38835470085470086</v>
      </c>
      <c r="K20" s="12">
        <v>0.37911076032622992</v>
      </c>
      <c r="L20" s="12">
        <v>0.38037249283667623</v>
      </c>
      <c r="M20" s="12">
        <v>0.375</v>
      </c>
      <c r="N20" s="12">
        <v>0.37619808306709263</v>
      </c>
      <c r="O20" s="12">
        <v>0.36007882882882886</v>
      </c>
      <c r="P20" s="12">
        <v>0.38268506900878296</v>
      </c>
      <c r="Q20" s="12">
        <v>0.36395233366434954</v>
      </c>
      <c r="R20" s="12">
        <v>0.37539936102236421</v>
      </c>
      <c r="S20" s="12">
        <v>0.33057166528583265</v>
      </c>
      <c r="T20" s="12">
        <v>0.34738539507026028</v>
      </c>
      <c r="U20" s="12">
        <v>0.37035282974188966</v>
      </c>
      <c r="V20" s="12">
        <v>0.36155606407322655</v>
      </c>
      <c r="W20" s="12">
        <v>0.37646776899113349</v>
      </c>
      <c r="X20" s="12">
        <v>0.37837203847056061</v>
      </c>
      <c r="Y20" s="12">
        <f>Y17/(Y17+Y16)</f>
        <v>0.36984318455971049</v>
      </c>
      <c r="Z20" s="12">
        <v>0.39500000000000002</v>
      </c>
      <c r="AA20" s="12">
        <v>0.34599999999999997</v>
      </c>
      <c r="AB20" s="12">
        <v>0.34699999999999998</v>
      </c>
      <c r="AC20" s="12">
        <v>0.38900000000000001</v>
      </c>
      <c r="AD20" s="12">
        <v>0.35699999999999998</v>
      </c>
      <c r="AE20" s="22">
        <f>AE17/AE18</f>
        <v>0.35594573024740622</v>
      </c>
      <c r="AF20" s="12">
        <f>AF17/AF18</f>
        <v>0.37749939773548541</v>
      </c>
      <c r="AG20" s="19"/>
    </row>
    <row r="21" spans="2:33" ht="30" customHeight="1" thickBot="1" x14ac:dyDescent="0.25">
      <c r="B21" s="5" t="s">
        <v>40</v>
      </c>
      <c r="C21" s="12">
        <v>0.11986046962307419</v>
      </c>
      <c r="D21" s="12">
        <v>0.12564212328767124</v>
      </c>
      <c r="E21" s="12">
        <v>0.11675637309989945</v>
      </c>
      <c r="F21" s="12">
        <v>0.12310069533865568</v>
      </c>
      <c r="G21" s="12">
        <v>0.12608946315325398</v>
      </c>
      <c r="H21" s="12">
        <v>0.12576599460231783</v>
      </c>
      <c r="I21" s="12">
        <v>0.1173071104387292</v>
      </c>
      <c r="J21" s="12">
        <v>0.12131423757371525</v>
      </c>
      <c r="K21" s="12">
        <v>0.12498766893558252</v>
      </c>
      <c r="L21" s="12">
        <v>0.13211773242058109</v>
      </c>
      <c r="M21" s="12">
        <v>0.11975542905334177</v>
      </c>
      <c r="N21" s="12">
        <v>0.11949985682924501</v>
      </c>
      <c r="O21" s="12">
        <v>0.11725481134255439</v>
      </c>
      <c r="P21" s="12">
        <v>0.12444180745089467</v>
      </c>
      <c r="Q21" s="12">
        <v>0.11950749147010829</v>
      </c>
      <c r="R21" s="12">
        <v>0.11322802363439045</v>
      </c>
      <c r="S21" s="12">
        <v>0.10737478871986478</v>
      </c>
      <c r="T21" s="12">
        <v>0.12002986230160925</v>
      </c>
      <c r="U21" s="12">
        <v>0.11081953446873277</v>
      </c>
      <c r="V21" s="12">
        <v>0.1127030976874803</v>
      </c>
      <c r="W21" s="12">
        <v>0.10301414500481375</v>
      </c>
      <c r="X21" s="12">
        <v>9.9861791093724381E-2</v>
      </c>
      <c r="Y21" s="12">
        <f>Y18/Y15</f>
        <v>0.10152097773641285</v>
      </c>
      <c r="Z21" s="12">
        <v>0.1</v>
      </c>
      <c r="AA21" s="12">
        <v>0.112</v>
      </c>
      <c r="AB21" s="12">
        <v>0.11</v>
      </c>
      <c r="AC21" s="12">
        <v>0.109</v>
      </c>
      <c r="AD21" s="12">
        <v>0.106</v>
      </c>
      <c r="AE21" s="22">
        <f>AE18/AE15</f>
        <v>9.7335508428493742E-2</v>
      </c>
      <c r="AF21" s="12">
        <f>AF18/AF15</f>
        <v>0.10719727293856364</v>
      </c>
      <c r="AG21" s="19"/>
    </row>
    <row r="22" spans="2:33" ht="30" customHeight="1" thickBot="1" x14ac:dyDescent="0.25">
      <c r="B22" s="7" t="s">
        <v>41</v>
      </c>
      <c r="C22" s="17">
        <v>0.13098869549614212</v>
      </c>
      <c r="D22" s="17">
        <v>0.14656866934450047</v>
      </c>
      <c r="E22" s="17">
        <v>0.1339919980403364</v>
      </c>
      <c r="F22" s="17">
        <v>0.14823282842716967</v>
      </c>
      <c r="G22" s="17">
        <v>0.15515999588435025</v>
      </c>
      <c r="H22" s="17">
        <v>0.15638875185002465</v>
      </c>
      <c r="I22" s="17">
        <v>0.1451405474921918</v>
      </c>
      <c r="J22" s="17">
        <v>0.14503740648379052</v>
      </c>
      <c r="K22" s="17">
        <v>0.14931095223292923</v>
      </c>
      <c r="L22" s="17">
        <v>0.16350200143692908</v>
      </c>
      <c r="M22" s="17">
        <v>0.14060731799321011</v>
      </c>
      <c r="N22" s="17">
        <v>0.14625815133009004</v>
      </c>
      <c r="O22" s="17">
        <v>0.14287310098302056</v>
      </c>
      <c r="P22" s="17">
        <v>0.15998741082668905</v>
      </c>
      <c r="Q22" s="17">
        <v>0.15077650930782679</v>
      </c>
      <c r="R22" s="17">
        <v>0.15573227302849568</v>
      </c>
      <c r="S22" s="17">
        <v>0.1287235186579202</v>
      </c>
      <c r="T22" s="17">
        <v>0.15031897926634769</v>
      </c>
      <c r="U22" s="17">
        <v>0.14271375125467653</v>
      </c>
      <c r="V22" s="17">
        <v>0.14305835010060361</v>
      </c>
      <c r="W22" s="17">
        <v>0.13743329542472224</v>
      </c>
      <c r="X22" s="17">
        <v>0.13388114209827356</v>
      </c>
      <c r="Y22" s="17">
        <f>Y17/Y14</f>
        <v>0.12134884825457136</v>
      </c>
      <c r="Z22" s="17">
        <v>0.128</v>
      </c>
      <c r="AA22" s="17">
        <v>0.127</v>
      </c>
      <c r="AB22" s="17">
        <v>0.12</v>
      </c>
      <c r="AC22" s="17">
        <v>0.13200000000000001</v>
      </c>
      <c r="AD22" s="17">
        <v>0.121</v>
      </c>
      <c r="AE22" s="23">
        <f>AE17/AE14</f>
        <v>0.10476861639652338</v>
      </c>
      <c r="AF22" s="17">
        <f>AF17/AF14</f>
        <v>0.12599501487496984</v>
      </c>
      <c r="AG22" s="19"/>
    </row>
    <row r="23" spans="2:33" ht="13.5" thickTop="1" x14ac:dyDescent="0.2"/>
    <row r="25" spans="2:33" x14ac:dyDescent="0.2">
      <c r="B25" s="26" t="s">
        <v>42</v>
      </c>
      <c r="C25" s="26"/>
      <c r="D25" s="26"/>
      <c r="E25" s="26"/>
      <c r="F25" s="26"/>
      <c r="G25" s="26"/>
      <c r="H25" s="26"/>
      <c r="I25" s="26"/>
      <c r="J25" s="26"/>
      <c r="K25" s="26"/>
      <c r="L25" s="26"/>
    </row>
  </sheetData>
  <mergeCells count="1">
    <mergeCell ref="B25:L25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3:AG23"/>
  <sheetViews>
    <sheetView workbookViewId="0"/>
  </sheetViews>
  <sheetFormatPr baseColWidth="10" defaultRowHeight="12.75" x14ac:dyDescent="0.2"/>
  <cols>
    <col min="1" max="1" width="8.625" customWidth="1"/>
    <col min="2" max="2" width="47.875" bestFit="1" customWidth="1"/>
  </cols>
  <sheetData>
    <row r="13" spans="2:32" s="8" customFormat="1" ht="20.100000000000001" customHeight="1" thickBot="1" x14ac:dyDescent="0.25">
      <c r="C13" s="4" t="s">
        <v>4</v>
      </c>
      <c r="D13" s="4" t="s">
        <v>5</v>
      </c>
      <c r="E13" s="4" t="s">
        <v>6</v>
      </c>
      <c r="F13" s="4" t="s">
        <v>7</v>
      </c>
      <c r="G13" s="4" t="s">
        <v>8</v>
      </c>
      <c r="H13" s="4" t="s">
        <v>9</v>
      </c>
      <c r="I13" s="4" t="s">
        <v>10</v>
      </c>
      <c r="J13" s="4" t="s">
        <v>11</v>
      </c>
      <c r="K13" s="4" t="s">
        <v>12</v>
      </c>
      <c r="L13" s="4" t="s">
        <v>13</v>
      </c>
      <c r="M13" s="4" t="s">
        <v>14</v>
      </c>
      <c r="N13" s="4" t="s">
        <v>15</v>
      </c>
      <c r="O13" s="4" t="s">
        <v>16</v>
      </c>
      <c r="P13" s="4" t="s">
        <v>17</v>
      </c>
      <c r="Q13" s="4" t="s">
        <v>18</v>
      </c>
      <c r="R13" s="4" t="s">
        <v>19</v>
      </c>
      <c r="S13" s="4" t="s">
        <v>20</v>
      </c>
      <c r="T13" s="4" t="s">
        <v>21</v>
      </c>
      <c r="U13" s="4" t="s">
        <v>22</v>
      </c>
      <c r="V13" s="4" t="s">
        <v>23</v>
      </c>
      <c r="W13" s="4" t="s">
        <v>24</v>
      </c>
      <c r="X13" s="4" t="s">
        <v>25</v>
      </c>
      <c r="Y13" s="4" t="s">
        <v>26</v>
      </c>
      <c r="Z13" s="4" t="s">
        <v>27</v>
      </c>
      <c r="AA13" s="4" t="s">
        <v>28</v>
      </c>
      <c r="AB13" s="4" t="s">
        <v>29</v>
      </c>
      <c r="AC13" s="4" t="s">
        <v>30</v>
      </c>
      <c r="AD13" s="4" t="s">
        <v>149</v>
      </c>
      <c r="AE13" s="4" t="s">
        <v>151</v>
      </c>
      <c r="AF13" s="4" t="s">
        <v>152</v>
      </c>
    </row>
    <row r="14" spans="2:32" s="3" customFormat="1" ht="20.100000000000001" customHeight="1" thickBot="1" x14ac:dyDescent="0.25">
      <c r="B14" s="5" t="s">
        <v>48</v>
      </c>
      <c r="C14" s="6">
        <v>8362</v>
      </c>
      <c r="D14" s="6">
        <v>9139</v>
      </c>
      <c r="E14" s="6">
        <v>9031</v>
      </c>
      <c r="F14" s="6">
        <v>8024</v>
      </c>
      <c r="G14" s="6">
        <v>7750</v>
      </c>
      <c r="H14" s="6">
        <v>8304</v>
      </c>
      <c r="I14" s="6">
        <v>8549</v>
      </c>
      <c r="J14" s="6">
        <v>8228</v>
      </c>
      <c r="K14" s="6">
        <v>7867</v>
      </c>
      <c r="L14" s="6">
        <v>8428</v>
      </c>
      <c r="M14" s="6">
        <v>8807</v>
      </c>
      <c r="N14" s="6">
        <v>8065</v>
      </c>
      <c r="O14" s="6">
        <v>8408</v>
      </c>
      <c r="P14" s="6">
        <v>9240</v>
      </c>
      <c r="Q14" s="6">
        <v>9814</v>
      </c>
      <c r="R14" s="6">
        <v>8830</v>
      </c>
      <c r="S14" s="6">
        <v>9117</v>
      </c>
      <c r="T14" s="6">
        <v>9587</v>
      </c>
      <c r="U14" s="6">
        <v>10117</v>
      </c>
      <c r="V14" s="6">
        <v>9135</v>
      </c>
      <c r="W14" s="6">
        <v>9438</v>
      </c>
      <c r="X14" s="6">
        <v>10242</v>
      </c>
      <c r="Y14" s="6">
        <v>9775</v>
      </c>
      <c r="Z14" s="6">
        <v>9033</v>
      </c>
      <c r="AA14" s="6">
        <v>9104</v>
      </c>
      <c r="AB14" s="6">
        <v>9906</v>
      </c>
      <c r="AC14" s="6">
        <v>10257</v>
      </c>
      <c r="AD14" s="6">
        <v>9909</v>
      </c>
      <c r="AE14" s="21">
        <v>9530</v>
      </c>
      <c r="AF14" s="6">
        <v>10262</v>
      </c>
    </row>
    <row r="15" spans="2:32" s="3" customFormat="1" ht="20.100000000000001" customHeight="1" thickBot="1" x14ac:dyDescent="0.25">
      <c r="B15" s="5" t="s">
        <v>49</v>
      </c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6">
        <v>402</v>
      </c>
      <c r="P15" s="6">
        <v>508</v>
      </c>
      <c r="Q15" s="6">
        <v>502</v>
      </c>
      <c r="R15" s="6">
        <v>305</v>
      </c>
      <c r="S15" s="6">
        <v>333</v>
      </c>
      <c r="T15" s="6">
        <v>291</v>
      </c>
      <c r="U15" s="6">
        <v>303</v>
      </c>
      <c r="V15" s="6">
        <v>253</v>
      </c>
      <c r="W15" s="6">
        <v>254</v>
      </c>
      <c r="X15" s="6">
        <v>188</v>
      </c>
      <c r="Y15" s="6">
        <v>177</v>
      </c>
      <c r="Z15" s="6">
        <v>170</v>
      </c>
      <c r="AA15" s="6">
        <v>172</v>
      </c>
      <c r="AB15" s="6">
        <v>188</v>
      </c>
      <c r="AC15" s="6">
        <v>189</v>
      </c>
      <c r="AD15" s="6">
        <v>79</v>
      </c>
      <c r="AE15" s="21">
        <v>85</v>
      </c>
      <c r="AF15" s="6">
        <v>95</v>
      </c>
    </row>
    <row r="16" spans="2:32" s="3" customFormat="1" ht="20.100000000000001" customHeight="1" thickBot="1" x14ac:dyDescent="0.25">
      <c r="B16" s="5" t="s">
        <v>50</v>
      </c>
      <c r="C16" s="6">
        <v>5244</v>
      </c>
      <c r="D16" s="6">
        <v>5655</v>
      </c>
      <c r="E16" s="6">
        <v>5616</v>
      </c>
      <c r="F16" s="6">
        <v>4730</v>
      </c>
      <c r="G16" s="6">
        <v>4583</v>
      </c>
      <c r="H16" s="6">
        <v>4891</v>
      </c>
      <c r="I16" s="6">
        <v>5138</v>
      </c>
      <c r="J16" s="6">
        <v>4737</v>
      </c>
      <c r="K16" s="6">
        <v>4587</v>
      </c>
      <c r="L16" s="6">
        <v>4675</v>
      </c>
      <c r="M16" s="6">
        <v>4918</v>
      </c>
      <c r="N16" s="6">
        <v>4595</v>
      </c>
      <c r="O16" s="6">
        <v>4794</v>
      </c>
      <c r="P16" s="6">
        <v>5161</v>
      </c>
      <c r="Q16" s="6">
        <v>5574</v>
      </c>
      <c r="R16" s="6">
        <v>5298</v>
      </c>
      <c r="S16" s="6">
        <v>5748</v>
      </c>
      <c r="T16" s="6">
        <v>6103</v>
      </c>
      <c r="U16" s="6">
        <v>6548</v>
      </c>
      <c r="V16" s="6">
        <v>5968</v>
      </c>
      <c r="W16" s="6">
        <v>6393</v>
      </c>
      <c r="X16" s="6">
        <v>6955</v>
      </c>
      <c r="Y16" s="6">
        <v>6663</v>
      </c>
      <c r="Z16" s="6">
        <v>6033</v>
      </c>
      <c r="AA16" s="6">
        <v>6254</v>
      </c>
      <c r="AB16" s="6">
        <v>6714</v>
      </c>
      <c r="AC16" s="6">
        <v>6966</v>
      </c>
      <c r="AD16" s="6">
        <v>7159</v>
      </c>
      <c r="AE16" s="21">
        <v>6395</v>
      </c>
      <c r="AF16" s="6">
        <v>7228</v>
      </c>
    </row>
    <row r="17" spans="2:33" s="3" customFormat="1" ht="20.100000000000001" customHeight="1" thickBot="1" x14ac:dyDescent="0.25">
      <c r="B17" s="5" t="s">
        <v>51</v>
      </c>
      <c r="C17" s="6">
        <v>3121</v>
      </c>
      <c r="D17" s="6">
        <v>3484</v>
      </c>
      <c r="E17" s="6">
        <v>3417</v>
      </c>
      <c r="F17" s="6">
        <v>3294</v>
      </c>
      <c r="G17" s="6">
        <v>3167</v>
      </c>
      <c r="H17" s="6">
        <v>3412</v>
      </c>
      <c r="I17" s="6">
        <v>3411</v>
      </c>
      <c r="J17" s="6">
        <v>3492</v>
      </c>
      <c r="K17" s="6">
        <v>3280</v>
      </c>
      <c r="L17" s="6">
        <v>3753</v>
      </c>
      <c r="M17" s="6">
        <v>3889</v>
      </c>
      <c r="N17" s="6">
        <v>3469</v>
      </c>
      <c r="O17" s="6">
        <v>3213</v>
      </c>
      <c r="P17" s="6">
        <v>3571</v>
      </c>
      <c r="Q17" s="6">
        <v>3738</v>
      </c>
      <c r="R17" s="6">
        <v>3227</v>
      </c>
      <c r="S17" s="6">
        <v>2991</v>
      </c>
      <c r="T17" s="6">
        <v>3202</v>
      </c>
      <c r="U17" s="6">
        <v>3301</v>
      </c>
      <c r="V17" s="6">
        <v>2915</v>
      </c>
      <c r="W17" s="6">
        <v>2791</v>
      </c>
      <c r="X17" s="6">
        <v>3097</v>
      </c>
      <c r="Y17" s="6">
        <v>2937</v>
      </c>
      <c r="Z17" s="6">
        <v>2820</v>
      </c>
      <c r="AA17" s="6">
        <v>2678</v>
      </c>
      <c r="AB17" s="6">
        <v>3004</v>
      </c>
      <c r="AC17" s="6">
        <v>3099</v>
      </c>
      <c r="AD17" s="6">
        <v>2674</v>
      </c>
      <c r="AE17" s="21">
        <v>3051</v>
      </c>
      <c r="AF17" s="6">
        <v>2939</v>
      </c>
    </row>
    <row r="18" spans="2:33" s="3" customFormat="1" ht="20.100000000000001" customHeight="1" thickBot="1" x14ac:dyDescent="0.25">
      <c r="B18" s="5" t="s">
        <v>52</v>
      </c>
      <c r="C18" s="6">
        <v>3121</v>
      </c>
      <c r="D18" s="6">
        <v>3484</v>
      </c>
      <c r="E18" s="6">
        <v>3417</v>
      </c>
      <c r="F18" s="6">
        <v>3294</v>
      </c>
      <c r="G18" s="6">
        <v>3167</v>
      </c>
      <c r="H18" s="6">
        <v>3412</v>
      </c>
      <c r="I18" s="6">
        <v>3411</v>
      </c>
      <c r="J18" s="6">
        <v>3492</v>
      </c>
      <c r="K18" s="6">
        <v>3280</v>
      </c>
      <c r="L18" s="6">
        <v>3753</v>
      </c>
      <c r="M18" s="6">
        <v>3889</v>
      </c>
      <c r="N18" s="6">
        <v>3469</v>
      </c>
      <c r="O18" s="6">
        <v>3615</v>
      </c>
      <c r="P18" s="6">
        <v>4079</v>
      </c>
      <c r="Q18" s="6">
        <v>4240</v>
      </c>
      <c r="R18" s="6">
        <v>3532</v>
      </c>
      <c r="S18" s="6">
        <v>3324</v>
      </c>
      <c r="T18" s="6">
        <v>3493</v>
      </c>
      <c r="U18" s="6">
        <v>3604</v>
      </c>
      <c r="V18" s="6">
        <v>3168</v>
      </c>
      <c r="W18" s="6">
        <v>3045</v>
      </c>
      <c r="X18" s="6">
        <v>3285</v>
      </c>
      <c r="Y18" s="6">
        <v>3114</v>
      </c>
      <c r="Z18" s="6">
        <v>2990</v>
      </c>
      <c r="AA18" s="6">
        <v>2850</v>
      </c>
      <c r="AB18" s="6">
        <v>3192</v>
      </c>
      <c r="AC18" s="6">
        <v>3288</v>
      </c>
      <c r="AD18" s="6">
        <v>2753</v>
      </c>
      <c r="AE18" s="21">
        <f>AE15+AE17</f>
        <v>3136</v>
      </c>
      <c r="AF18" s="6">
        <f>AF15+AF17</f>
        <v>3034</v>
      </c>
    </row>
    <row r="19" spans="2:33" s="3" customFormat="1" ht="20.100000000000001" customHeight="1" thickBot="1" x14ac:dyDescent="0.25">
      <c r="B19" s="5" t="s">
        <v>44</v>
      </c>
      <c r="C19" s="12">
        <v>0.62712269791915809</v>
      </c>
      <c r="D19" s="12">
        <v>0.61877667140825032</v>
      </c>
      <c r="E19" s="12">
        <v>0.62185804451334292</v>
      </c>
      <c r="F19" s="12">
        <v>0.58948155533399804</v>
      </c>
      <c r="G19" s="12">
        <v>0.59135483870967742</v>
      </c>
      <c r="H19" s="12">
        <v>0.58899325626204235</v>
      </c>
      <c r="I19" s="12">
        <v>0.60100596561001285</v>
      </c>
      <c r="J19" s="12">
        <v>0.5757170636849781</v>
      </c>
      <c r="K19" s="12">
        <v>0.58306851404601501</v>
      </c>
      <c r="L19" s="12">
        <v>0.55469862363550071</v>
      </c>
      <c r="M19" s="12">
        <v>0.55841943908254799</v>
      </c>
      <c r="N19" s="12">
        <v>0.56974581525108492</v>
      </c>
      <c r="O19" s="12">
        <v>0.57017126546146524</v>
      </c>
      <c r="P19" s="12">
        <v>0.55854978354978357</v>
      </c>
      <c r="Q19" s="12">
        <v>0.56796413287140823</v>
      </c>
      <c r="R19" s="12">
        <v>0.6</v>
      </c>
      <c r="S19" s="12">
        <v>0.63047054952286941</v>
      </c>
      <c r="T19" s="12">
        <v>0.63659121727339107</v>
      </c>
      <c r="U19" s="12">
        <v>0.64722743896411983</v>
      </c>
      <c r="V19" s="12">
        <v>0.65331143951833603</v>
      </c>
      <c r="W19" s="12">
        <v>0.6773680864589956</v>
      </c>
      <c r="X19" s="12">
        <v>0.67906658855692248</v>
      </c>
      <c r="Y19" s="12">
        <v>0.68163682864450126</v>
      </c>
      <c r="Z19" s="12">
        <v>0.66800000000000004</v>
      </c>
      <c r="AA19" s="12">
        <v>0.68700000000000006</v>
      </c>
      <c r="AB19" s="12">
        <v>0.67800000000000005</v>
      </c>
      <c r="AC19" s="12">
        <v>0.67900000000000005</v>
      </c>
      <c r="AD19" s="12">
        <v>0.72199999999999998</v>
      </c>
      <c r="AE19" s="22">
        <f>AE16/AE14</f>
        <v>0.67103882476390342</v>
      </c>
      <c r="AF19" s="12">
        <f>AF16/AF14</f>
        <v>0.70434613135840962</v>
      </c>
      <c r="AG19" s="20"/>
    </row>
    <row r="20" spans="2:33" s="3" customFormat="1" ht="20.100000000000001" customHeight="1" thickBot="1" x14ac:dyDescent="0.25">
      <c r="B20" s="5" t="s">
        <v>45</v>
      </c>
      <c r="C20" s="12">
        <v>0.3732360679263334</v>
      </c>
      <c r="D20" s="12">
        <v>0.38122332859174962</v>
      </c>
      <c r="E20" s="12">
        <v>0.37836341490421882</v>
      </c>
      <c r="F20" s="12">
        <v>0.41051844466600201</v>
      </c>
      <c r="G20" s="12">
        <v>0.40864516129032258</v>
      </c>
      <c r="H20" s="12">
        <v>0.41088631984585744</v>
      </c>
      <c r="I20" s="12">
        <v>0.39899403438998715</v>
      </c>
      <c r="J20" s="12">
        <v>0.42440447253281477</v>
      </c>
      <c r="K20" s="12">
        <v>0.41693148595398499</v>
      </c>
      <c r="L20" s="12">
        <v>0.44530137636449929</v>
      </c>
      <c r="M20" s="12">
        <v>0.44158056091745201</v>
      </c>
      <c r="N20" s="12">
        <v>0.43013019218846871</v>
      </c>
      <c r="O20" s="12">
        <v>0.38213606089438629</v>
      </c>
      <c r="P20" s="12">
        <v>0.38647186147186147</v>
      </c>
      <c r="Q20" s="12">
        <v>0.38088445078459343</v>
      </c>
      <c r="R20" s="12">
        <v>0.36545866364665913</v>
      </c>
      <c r="S20" s="12">
        <v>0.3280684435669628</v>
      </c>
      <c r="T20" s="12">
        <v>0.33399395014081568</v>
      </c>
      <c r="U20" s="12">
        <v>0.32628249481071464</v>
      </c>
      <c r="V20" s="12">
        <v>0.31910235358511219</v>
      </c>
      <c r="W20" s="12">
        <v>0.29571943208306845</v>
      </c>
      <c r="X20" s="12">
        <v>0.30238234719781293</v>
      </c>
      <c r="Y20" s="12">
        <v>0.30046035805626597</v>
      </c>
      <c r="Z20" s="12">
        <v>0.312</v>
      </c>
      <c r="AA20" s="12">
        <v>0.29399999999999998</v>
      </c>
      <c r="AB20" s="12">
        <v>0.30299999999999999</v>
      </c>
      <c r="AC20" s="12">
        <v>0.30199999999999999</v>
      </c>
      <c r="AD20" s="12">
        <v>0.27</v>
      </c>
      <c r="AE20" s="22">
        <f>AE17/AE14</f>
        <v>0.32014690451206718</v>
      </c>
      <c r="AF20" s="12">
        <f>AF17/AF14</f>
        <v>0.28639641395439486</v>
      </c>
      <c r="AG20" s="20"/>
    </row>
    <row r="21" spans="2:33" s="3" customFormat="1" ht="20.100000000000001" customHeight="1" thickBot="1" x14ac:dyDescent="0.25">
      <c r="B21" s="5" t="s">
        <v>46</v>
      </c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2">
        <v>4.7811607992388198E-2</v>
      </c>
      <c r="P21" s="12">
        <v>5.497835497835498E-2</v>
      </c>
      <c r="Q21" s="12">
        <v>5.115141634399837E-2</v>
      </c>
      <c r="R21" s="12">
        <v>3.4541336353340883E-2</v>
      </c>
      <c r="S21" s="12">
        <v>3.6525172754195458E-2</v>
      </c>
      <c r="T21" s="12">
        <v>3.0353603838531345E-2</v>
      </c>
      <c r="U21" s="12">
        <v>2.9949589799347632E-2</v>
      </c>
      <c r="V21" s="12">
        <v>2.769567597153804E-2</v>
      </c>
      <c r="W21" s="12">
        <v>2.6912481457936004E-2</v>
      </c>
      <c r="X21" s="12">
        <v>1.8355789884788129E-2</v>
      </c>
      <c r="Y21" s="12">
        <v>1.8107416879795397E-2</v>
      </c>
      <c r="Z21" s="12">
        <v>1.9E-2</v>
      </c>
      <c r="AA21" s="12">
        <v>1.9E-2</v>
      </c>
      <c r="AB21" s="12">
        <v>1.9E-2</v>
      </c>
      <c r="AC21" s="12">
        <v>1.7999999999999999E-2</v>
      </c>
      <c r="AD21" s="12">
        <v>8.0000000000000002E-3</v>
      </c>
      <c r="AE21" s="22">
        <f>AE15/AE14</f>
        <v>8.9192025183630636E-3</v>
      </c>
      <c r="AF21" s="12">
        <f>AF15/AF14</f>
        <v>9.2574546871954776E-3</v>
      </c>
      <c r="AG21" s="20"/>
    </row>
    <row r="22" spans="2:33" s="3" customFormat="1" ht="20.100000000000001" customHeight="1" thickBot="1" x14ac:dyDescent="0.25">
      <c r="B22" s="7" t="s">
        <v>47</v>
      </c>
      <c r="C22" s="17">
        <v>0.3732360679263334</v>
      </c>
      <c r="D22" s="17">
        <v>0.38122332859174962</v>
      </c>
      <c r="E22" s="17">
        <v>0.37836341490421882</v>
      </c>
      <c r="F22" s="17">
        <v>0.41051844466600201</v>
      </c>
      <c r="G22" s="17">
        <v>0.40864516129032258</v>
      </c>
      <c r="H22" s="17">
        <v>0.41088631984585744</v>
      </c>
      <c r="I22" s="17">
        <v>0.39899403438998715</v>
      </c>
      <c r="J22" s="17">
        <v>0.42440447253281477</v>
      </c>
      <c r="K22" s="17">
        <v>0.41693148595398499</v>
      </c>
      <c r="L22" s="17">
        <v>0.44530137636449929</v>
      </c>
      <c r="M22" s="17">
        <v>0.44158056091745201</v>
      </c>
      <c r="N22" s="17">
        <v>0.43013019218846871</v>
      </c>
      <c r="O22" s="17">
        <v>0.42994766888677449</v>
      </c>
      <c r="P22" s="17">
        <v>0.44145021645021643</v>
      </c>
      <c r="Q22" s="17">
        <v>0.43203586712859182</v>
      </c>
      <c r="R22" s="17">
        <v>0.4</v>
      </c>
      <c r="S22" s="17">
        <v>0.36459361632115828</v>
      </c>
      <c r="T22" s="17">
        <v>0.36434755397934704</v>
      </c>
      <c r="U22" s="17">
        <v>0.35623208461006228</v>
      </c>
      <c r="V22" s="17">
        <v>0.34679802955665023</v>
      </c>
      <c r="W22" s="17">
        <v>0.32263191354100446</v>
      </c>
      <c r="X22" s="17">
        <v>0.32073813708260107</v>
      </c>
      <c r="Y22" s="17">
        <v>0.31856777493606137</v>
      </c>
      <c r="Z22" s="17">
        <v>0.33100000000000002</v>
      </c>
      <c r="AA22" s="17">
        <v>0.313</v>
      </c>
      <c r="AB22" s="17">
        <v>0.32200000000000001</v>
      </c>
      <c r="AC22" s="17">
        <v>0.32100000000000001</v>
      </c>
      <c r="AD22" s="17">
        <v>0.27800000000000002</v>
      </c>
      <c r="AE22" s="23">
        <f>AE18/AE14</f>
        <v>0.32906610703043021</v>
      </c>
      <c r="AF22" s="17">
        <f>AF18/AF14</f>
        <v>0.29565386864159032</v>
      </c>
      <c r="AG22" s="20"/>
    </row>
    <row r="23" spans="2:33" s="3" customFormat="1" ht="20.100000000000001" customHeight="1" thickTop="1" x14ac:dyDescent="0.2">
      <c r="B23" s="10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1:AG19"/>
  <sheetViews>
    <sheetView workbookViewId="0"/>
  </sheetViews>
  <sheetFormatPr baseColWidth="10" defaultRowHeight="12.75" x14ac:dyDescent="0.2"/>
  <cols>
    <col min="1" max="1" width="8.625" customWidth="1"/>
    <col min="2" max="2" width="37.5" customWidth="1"/>
  </cols>
  <sheetData>
    <row r="11" spans="2:32" ht="20.100000000000001" customHeight="1" thickBot="1" x14ac:dyDescent="0.25">
      <c r="B11" s="8"/>
      <c r="C11" s="4" t="s">
        <v>4</v>
      </c>
      <c r="D11" s="4" t="s">
        <v>5</v>
      </c>
      <c r="E11" s="4" t="s">
        <v>6</v>
      </c>
      <c r="F11" s="4" t="s">
        <v>7</v>
      </c>
      <c r="G11" s="4" t="s">
        <v>8</v>
      </c>
      <c r="H11" s="4" t="s">
        <v>9</v>
      </c>
      <c r="I11" s="4" t="s">
        <v>10</v>
      </c>
      <c r="J11" s="4" t="s">
        <v>11</v>
      </c>
      <c r="K11" s="4" t="s">
        <v>12</v>
      </c>
      <c r="L11" s="4" t="s">
        <v>13</v>
      </c>
      <c r="M11" s="4" t="s">
        <v>14</v>
      </c>
      <c r="N11" s="4" t="s">
        <v>15</v>
      </c>
      <c r="O11" s="4" t="s">
        <v>16</v>
      </c>
      <c r="P11" s="4" t="s">
        <v>17</v>
      </c>
      <c r="Q11" s="4" t="s">
        <v>18</v>
      </c>
      <c r="R11" s="4" t="s">
        <v>19</v>
      </c>
      <c r="S11" s="4" t="s">
        <v>20</v>
      </c>
      <c r="T11" s="4" t="s">
        <v>21</v>
      </c>
      <c r="U11" s="4" t="s">
        <v>22</v>
      </c>
      <c r="V11" s="4" t="s">
        <v>23</v>
      </c>
      <c r="W11" s="4" t="s">
        <v>24</v>
      </c>
      <c r="X11" s="4" t="s">
        <v>25</v>
      </c>
      <c r="Y11" s="4" t="s">
        <v>26</v>
      </c>
      <c r="Z11" s="4" t="s">
        <v>27</v>
      </c>
      <c r="AA11" s="4" t="s">
        <v>28</v>
      </c>
      <c r="AB11" s="4" t="s">
        <v>29</v>
      </c>
      <c r="AC11" s="4" t="s">
        <v>30</v>
      </c>
      <c r="AD11" s="4" t="s">
        <v>149</v>
      </c>
      <c r="AE11" s="4" t="s">
        <v>151</v>
      </c>
      <c r="AF11" s="4" t="s">
        <v>152</v>
      </c>
    </row>
    <row r="12" spans="2:32" ht="20.100000000000001" customHeight="1" thickBot="1" x14ac:dyDescent="0.25">
      <c r="B12" s="5" t="s">
        <v>54</v>
      </c>
      <c r="C12" s="6">
        <v>4819</v>
      </c>
      <c r="D12" s="6">
        <v>5443</v>
      </c>
      <c r="E12" s="6">
        <v>4843</v>
      </c>
      <c r="F12" s="6">
        <v>4664</v>
      </c>
      <c r="G12" s="6">
        <v>4473</v>
      </c>
      <c r="H12" s="6">
        <v>4741</v>
      </c>
      <c r="I12" s="6">
        <v>4519</v>
      </c>
      <c r="J12" s="6">
        <v>4585</v>
      </c>
      <c r="K12" s="6">
        <v>4581</v>
      </c>
      <c r="L12" s="6">
        <v>4939</v>
      </c>
      <c r="M12" s="6">
        <v>4709</v>
      </c>
      <c r="N12" s="6">
        <v>4866</v>
      </c>
      <c r="O12" s="6">
        <v>4748</v>
      </c>
      <c r="P12" s="6">
        <v>5054</v>
      </c>
      <c r="Q12" s="6">
        <v>4556</v>
      </c>
      <c r="R12" s="6">
        <v>4738</v>
      </c>
      <c r="S12" s="6">
        <v>4632</v>
      </c>
      <c r="T12" s="6">
        <v>5088</v>
      </c>
      <c r="U12" s="6">
        <v>4989</v>
      </c>
      <c r="V12" s="6">
        <v>4679</v>
      </c>
      <c r="W12" s="6">
        <v>4913</v>
      </c>
      <c r="X12" s="6">
        <v>5289</v>
      </c>
      <c r="Y12" s="6">
        <v>4943</v>
      </c>
      <c r="Z12" s="6">
        <v>4914</v>
      </c>
      <c r="AA12" s="6">
        <v>5184</v>
      </c>
      <c r="AB12" s="6">
        <v>5362</v>
      </c>
      <c r="AC12" s="6">
        <v>5337</v>
      </c>
      <c r="AD12" s="6">
        <v>5334</v>
      </c>
      <c r="AE12" s="21">
        <v>5061</v>
      </c>
      <c r="AF12" s="6">
        <v>5399</v>
      </c>
    </row>
    <row r="13" spans="2:32" ht="20.100000000000001" customHeight="1" thickBot="1" x14ac:dyDescent="0.25">
      <c r="B13" s="5" t="s">
        <v>55</v>
      </c>
      <c r="C13" s="6">
        <v>2355</v>
      </c>
      <c r="D13" s="6">
        <v>2807</v>
      </c>
      <c r="E13" s="6">
        <v>2642</v>
      </c>
      <c r="F13" s="6">
        <v>2491</v>
      </c>
      <c r="G13" s="6">
        <v>2422</v>
      </c>
      <c r="H13" s="6">
        <v>2637</v>
      </c>
      <c r="I13" s="6">
        <v>2624</v>
      </c>
      <c r="J13" s="6">
        <v>2504</v>
      </c>
      <c r="K13" s="6">
        <v>2485</v>
      </c>
      <c r="L13" s="6">
        <v>2682</v>
      </c>
      <c r="M13" s="6">
        <v>2819</v>
      </c>
      <c r="N13" s="6">
        <v>2662</v>
      </c>
      <c r="O13" s="6">
        <v>2691</v>
      </c>
      <c r="P13" s="6">
        <v>2862</v>
      </c>
      <c r="Q13" s="6">
        <v>2639</v>
      </c>
      <c r="R13" s="6">
        <v>2737</v>
      </c>
      <c r="S13" s="6">
        <v>2789</v>
      </c>
      <c r="T13" s="6">
        <v>3104</v>
      </c>
      <c r="U13" s="6">
        <v>3169</v>
      </c>
      <c r="V13" s="6">
        <v>2795</v>
      </c>
      <c r="W13" s="6">
        <v>3021</v>
      </c>
      <c r="X13" s="6">
        <v>3226</v>
      </c>
      <c r="Y13" s="6">
        <v>3102</v>
      </c>
      <c r="Z13" s="6">
        <v>2944</v>
      </c>
      <c r="AA13" s="6">
        <v>3168</v>
      </c>
      <c r="AB13" s="6">
        <v>3303</v>
      </c>
      <c r="AC13" s="6">
        <v>3373</v>
      </c>
      <c r="AD13" s="6">
        <v>3271</v>
      </c>
      <c r="AE13" s="21">
        <v>3107</v>
      </c>
      <c r="AF13" s="6">
        <v>3337</v>
      </c>
    </row>
    <row r="14" spans="2:32" ht="20.100000000000001" customHeight="1" thickBot="1" x14ac:dyDescent="0.25">
      <c r="B14" s="5" t="s">
        <v>56</v>
      </c>
      <c r="C14" s="6">
        <v>921</v>
      </c>
      <c r="D14" s="6">
        <v>1165</v>
      </c>
      <c r="E14" s="6">
        <v>1096</v>
      </c>
      <c r="F14" s="6">
        <v>808</v>
      </c>
      <c r="G14" s="6">
        <v>801</v>
      </c>
      <c r="H14" s="6">
        <v>799</v>
      </c>
      <c r="I14" s="6">
        <v>879</v>
      </c>
      <c r="J14" s="6">
        <v>763</v>
      </c>
      <c r="K14" s="6">
        <v>849</v>
      </c>
      <c r="L14" s="6">
        <v>966</v>
      </c>
      <c r="M14" s="6">
        <v>945</v>
      </c>
      <c r="N14" s="6">
        <v>908</v>
      </c>
      <c r="O14" s="6">
        <v>806</v>
      </c>
      <c r="P14" s="6">
        <v>960</v>
      </c>
      <c r="Q14" s="6">
        <v>1021</v>
      </c>
      <c r="R14" s="6">
        <v>894</v>
      </c>
      <c r="S14" s="6">
        <v>873</v>
      </c>
      <c r="T14" s="6">
        <v>1030</v>
      </c>
      <c r="U14" s="6">
        <v>1113</v>
      </c>
      <c r="V14" s="6">
        <v>998</v>
      </c>
      <c r="W14" s="6">
        <v>1033</v>
      </c>
      <c r="X14" s="6">
        <v>1182</v>
      </c>
      <c r="Y14" s="6">
        <v>1166</v>
      </c>
      <c r="Z14" s="6">
        <v>1121</v>
      </c>
      <c r="AA14" s="6">
        <v>1187</v>
      </c>
      <c r="AB14" s="6">
        <v>1256</v>
      </c>
      <c r="AC14" s="6">
        <v>1382</v>
      </c>
      <c r="AD14" s="6">
        <v>1284</v>
      </c>
      <c r="AE14" s="21">
        <v>1249</v>
      </c>
      <c r="AF14" s="6">
        <v>1346</v>
      </c>
    </row>
    <row r="15" spans="2:32" ht="20.100000000000001" customHeight="1" thickBot="1" x14ac:dyDescent="0.25">
      <c r="B15" s="5" t="s">
        <v>57</v>
      </c>
      <c r="C15" s="6">
        <v>1237</v>
      </c>
      <c r="D15" s="6">
        <v>1191</v>
      </c>
      <c r="E15" s="6">
        <v>900</v>
      </c>
      <c r="F15" s="6">
        <v>1156</v>
      </c>
      <c r="G15" s="6">
        <v>1071</v>
      </c>
      <c r="H15" s="6">
        <v>1092</v>
      </c>
      <c r="I15" s="6">
        <v>852</v>
      </c>
      <c r="J15" s="6">
        <v>1108</v>
      </c>
      <c r="K15" s="6">
        <v>1054</v>
      </c>
      <c r="L15" s="6">
        <v>1078</v>
      </c>
      <c r="M15" s="6">
        <v>784</v>
      </c>
      <c r="N15" s="6">
        <v>1113</v>
      </c>
      <c r="O15" s="6">
        <v>1065</v>
      </c>
      <c r="P15" s="6">
        <v>1034</v>
      </c>
      <c r="Q15" s="6">
        <v>768</v>
      </c>
      <c r="R15" s="6">
        <v>946</v>
      </c>
      <c r="S15" s="6">
        <v>811</v>
      </c>
      <c r="T15" s="6">
        <v>819</v>
      </c>
      <c r="U15" s="6">
        <v>594</v>
      </c>
      <c r="V15" s="6">
        <v>756</v>
      </c>
      <c r="W15" s="6">
        <v>727</v>
      </c>
      <c r="X15" s="6">
        <v>748</v>
      </c>
      <c r="Y15" s="6">
        <v>574</v>
      </c>
      <c r="Z15" s="6">
        <v>697</v>
      </c>
      <c r="AA15" s="6">
        <v>700</v>
      </c>
      <c r="AB15" s="6">
        <v>658</v>
      </c>
      <c r="AC15" s="6">
        <v>479</v>
      </c>
      <c r="AD15" s="6">
        <v>641</v>
      </c>
      <c r="AE15" s="21">
        <v>582</v>
      </c>
      <c r="AF15" s="6">
        <v>574</v>
      </c>
    </row>
    <row r="16" spans="2:32" ht="20.100000000000001" customHeight="1" thickBot="1" x14ac:dyDescent="0.25">
      <c r="B16" s="5" t="s">
        <v>58</v>
      </c>
      <c r="C16" s="6">
        <v>306</v>
      </c>
      <c r="D16" s="6">
        <v>280</v>
      </c>
      <c r="E16" s="6">
        <v>205</v>
      </c>
      <c r="F16" s="6">
        <v>209</v>
      </c>
      <c r="G16" s="6">
        <v>179</v>
      </c>
      <c r="H16" s="6">
        <v>213</v>
      </c>
      <c r="I16" s="6">
        <v>164</v>
      </c>
      <c r="J16" s="6">
        <v>210</v>
      </c>
      <c r="K16" s="6">
        <v>193</v>
      </c>
      <c r="L16" s="6">
        <v>213</v>
      </c>
      <c r="M16" s="6">
        <v>161</v>
      </c>
      <c r="N16" s="6">
        <v>183</v>
      </c>
      <c r="O16" s="6">
        <v>186</v>
      </c>
      <c r="P16" s="6">
        <v>198</v>
      </c>
      <c r="Q16" s="6">
        <v>128</v>
      </c>
      <c r="R16" s="6">
        <v>161</v>
      </c>
      <c r="S16" s="6">
        <v>159</v>
      </c>
      <c r="T16" s="6">
        <v>135</v>
      </c>
      <c r="U16" s="6">
        <v>113</v>
      </c>
      <c r="V16" s="6">
        <v>130</v>
      </c>
      <c r="W16" s="6">
        <v>132</v>
      </c>
      <c r="X16" s="6">
        <v>133</v>
      </c>
      <c r="Y16" s="6">
        <v>101</v>
      </c>
      <c r="Z16" s="6">
        <v>152</v>
      </c>
      <c r="AA16" s="6">
        <v>129</v>
      </c>
      <c r="AB16" s="6">
        <v>145</v>
      </c>
      <c r="AC16" s="6">
        <v>103</v>
      </c>
      <c r="AD16" s="6">
        <v>138</v>
      </c>
      <c r="AE16" s="21">
        <v>123</v>
      </c>
      <c r="AF16" s="6">
        <v>142</v>
      </c>
    </row>
    <row r="17" spans="2:33" ht="20.100000000000001" customHeight="1" thickBot="1" x14ac:dyDescent="0.25">
      <c r="B17" s="5" t="s">
        <v>62</v>
      </c>
      <c r="C17" s="12">
        <v>0.67980908902261883</v>
      </c>
      <c r="D17" s="12">
        <v>0.72974462612529856</v>
      </c>
      <c r="E17" s="12">
        <v>0.77183563906669417</v>
      </c>
      <c r="F17" s="12">
        <v>0.70733276157804459</v>
      </c>
      <c r="G17" s="12">
        <v>0.72054549519338251</v>
      </c>
      <c r="H17" s="12">
        <v>0.72474161569289175</v>
      </c>
      <c r="I17" s="12">
        <v>0.77517149811905284</v>
      </c>
      <c r="J17" s="12">
        <v>0.71254089422028355</v>
      </c>
      <c r="K17" s="12">
        <v>0.7277886924252347</v>
      </c>
      <c r="L17" s="12">
        <v>0.73861105486940681</v>
      </c>
      <c r="M17" s="12">
        <v>0.79932045020174136</v>
      </c>
      <c r="N17" s="12">
        <v>0.73366214549938347</v>
      </c>
      <c r="O17" s="12">
        <v>0.73652064026958719</v>
      </c>
      <c r="P17" s="12">
        <v>0.75623268698060941</v>
      </c>
      <c r="Q17" s="12">
        <v>0.80333625987708512</v>
      </c>
      <c r="R17" s="12">
        <v>0.76635711270578299</v>
      </c>
      <c r="S17" s="12">
        <v>0.79058721934369602</v>
      </c>
      <c r="T17" s="12">
        <v>0.8125</v>
      </c>
      <c r="U17" s="12">
        <v>0.85828823411505306</v>
      </c>
      <c r="V17" s="12">
        <v>0.8106432998503954</v>
      </c>
      <c r="W17" s="12">
        <v>0.82515774475880321</v>
      </c>
      <c r="X17" s="12">
        <v>0.83342786916241252</v>
      </c>
      <c r="Y17" s="12">
        <v>0.863443253085171</v>
      </c>
      <c r="Z17" s="12">
        <v>0.82699999999999996</v>
      </c>
      <c r="AA17" s="12">
        <v>0.84</v>
      </c>
      <c r="AB17" s="12">
        <v>0.85</v>
      </c>
      <c r="AC17" s="12">
        <v>0.89100000000000001</v>
      </c>
      <c r="AD17" s="12">
        <v>0.85399999999999998</v>
      </c>
      <c r="AE17" s="22">
        <f>(AE14+AE13)/AE12</f>
        <v>0.86069946650859519</v>
      </c>
      <c r="AF17" s="12">
        <f>(AF14+AF13)/AF12</f>
        <v>0.86738284867568072</v>
      </c>
      <c r="AG17" s="19"/>
    </row>
    <row r="18" spans="2:33" ht="30" customHeight="1" thickBot="1" x14ac:dyDescent="0.25">
      <c r="B18" s="5" t="s">
        <v>60</v>
      </c>
      <c r="C18" s="12">
        <v>0.65562360801781738</v>
      </c>
      <c r="D18" s="12">
        <v>0.70210105052526262</v>
      </c>
      <c r="E18" s="12">
        <v>0.74590626764539814</v>
      </c>
      <c r="F18" s="12">
        <v>0.68302714559912259</v>
      </c>
      <c r="G18" s="12">
        <v>0.69338677354709422</v>
      </c>
      <c r="H18" s="12">
        <v>0.7071600965406275</v>
      </c>
      <c r="I18" s="12">
        <v>0.7548906789413119</v>
      </c>
      <c r="J18" s="12">
        <v>0.69324473975636769</v>
      </c>
      <c r="K18" s="12">
        <v>0.70217575586323822</v>
      </c>
      <c r="L18" s="12">
        <v>0.71329787234042552</v>
      </c>
      <c r="M18" s="12">
        <v>0.78240355259505967</v>
      </c>
      <c r="N18" s="12">
        <v>0.70516556291390731</v>
      </c>
      <c r="O18" s="12">
        <v>0.7164536741214057</v>
      </c>
      <c r="P18" s="12">
        <v>0.7345995893223819</v>
      </c>
      <c r="Q18" s="12">
        <v>0.77458174346932784</v>
      </c>
      <c r="R18" s="12">
        <v>0.74314417594352433</v>
      </c>
      <c r="S18" s="12">
        <v>0.7747222222222222</v>
      </c>
      <c r="T18" s="12">
        <v>0.79123120061177665</v>
      </c>
      <c r="U18" s="12">
        <v>0.8421472229604039</v>
      </c>
      <c r="V18" s="12">
        <v>0.78710222472542946</v>
      </c>
      <c r="W18" s="12">
        <v>0.8060298826040555</v>
      </c>
      <c r="X18" s="12">
        <v>0.81177654755913442</v>
      </c>
      <c r="Y18" s="12">
        <v>0.84385201305767144</v>
      </c>
      <c r="Z18" s="12">
        <v>0.80900000000000005</v>
      </c>
      <c r="AA18" s="12">
        <v>0.81899999999999995</v>
      </c>
      <c r="AB18" s="12">
        <v>0.83399999999999996</v>
      </c>
      <c r="AC18" s="12">
        <v>0.876</v>
      </c>
      <c r="AD18" s="12">
        <v>0.83599999999999997</v>
      </c>
      <c r="AE18" s="22">
        <f>AE13/(AE13+AE15)</f>
        <v>0.84223366766061258</v>
      </c>
      <c r="AF18" s="12">
        <f>AF13/(AF13+AF15)</f>
        <v>0.85323446688826388</v>
      </c>
      <c r="AG18" s="19"/>
    </row>
    <row r="19" spans="2:33" ht="30" customHeight="1" thickBot="1" x14ac:dyDescent="0.25">
      <c r="B19" s="5" t="s">
        <v>61</v>
      </c>
      <c r="C19" s="12">
        <v>0.75061124694376524</v>
      </c>
      <c r="D19" s="12">
        <v>0.80622837370242217</v>
      </c>
      <c r="E19" s="12">
        <v>0.84242890084550348</v>
      </c>
      <c r="F19" s="12">
        <v>0.79449360865290064</v>
      </c>
      <c r="G19" s="12">
        <v>0.81734693877551023</v>
      </c>
      <c r="H19" s="12">
        <v>0.78952569169960474</v>
      </c>
      <c r="I19" s="12">
        <v>0.84276126558005748</v>
      </c>
      <c r="J19" s="12">
        <v>0.78417266187050361</v>
      </c>
      <c r="K19" s="12">
        <v>0.81477927063339728</v>
      </c>
      <c r="L19" s="12">
        <v>0.8193384223918575</v>
      </c>
      <c r="M19" s="12">
        <v>0.85443037974683544</v>
      </c>
      <c r="N19" s="12">
        <v>0.83226397800183316</v>
      </c>
      <c r="O19" s="12">
        <v>0.8125</v>
      </c>
      <c r="P19" s="12">
        <v>0.82901554404145072</v>
      </c>
      <c r="Q19" s="12">
        <v>0.88859878154917316</v>
      </c>
      <c r="R19" s="12">
        <v>0.84739336492890993</v>
      </c>
      <c r="S19" s="12">
        <v>0.84593023255813948</v>
      </c>
      <c r="T19" s="12">
        <v>0.88412017167381973</v>
      </c>
      <c r="U19" s="12">
        <v>0.90783034257748774</v>
      </c>
      <c r="V19" s="12">
        <v>0.88475177304964536</v>
      </c>
      <c r="W19" s="12">
        <v>0.88669527896995703</v>
      </c>
      <c r="X19" s="12">
        <v>0.89885931558935361</v>
      </c>
      <c r="Y19" s="12">
        <v>0.92028413575374901</v>
      </c>
      <c r="Z19" s="12">
        <v>0.88100000000000001</v>
      </c>
      <c r="AA19" s="12">
        <v>0.90200000000000002</v>
      </c>
      <c r="AB19" s="12">
        <v>0.89700000000000002</v>
      </c>
      <c r="AC19" s="12">
        <v>0.93100000000000005</v>
      </c>
      <c r="AD19" s="12">
        <v>0.90300000000000002</v>
      </c>
      <c r="AE19" s="22">
        <f>AE14/(AE14+AE16)</f>
        <v>0.91034985422740522</v>
      </c>
      <c r="AF19" s="12">
        <f>AF14/(AF14+AF16)</f>
        <v>0.90456989247311825</v>
      </c>
      <c r="AG19" s="19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1:AF35"/>
  <sheetViews>
    <sheetView workbookViewId="0"/>
  </sheetViews>
  <sheetFormatPr baseColWidth="10" defaultRowHeight="12.75" x14ac:dyDescent="0.2"/>
  <cols>
    <col min="1" max="1" width="8.625" customWidth="1"/>
    <col min="2" max="2" width="44.125" customWidth="1"/>
  </cols>
  <sheetData>
    <row r="11" spans="2:32" ht="20.100000000000001" customHeight="1" thickBot="1" x14ac:dyDescent="0.25">
      <c r="B11" s="8"/>
      <c r="C11" s="4" t="s">
        <v>4</v>
      </c>
      <c r="D11" s="4" t="s">
        <v>5</v>
      </c>
      <c r="E11" s="4" t="s">
        <v>6</v>
      </c>
      <c r="F11" s="4" t="s">
        <v>7</v>
      </c>
      <c r="G11" s="4" t="s">
        <v>8</v>
      </c>
      <c r="H11" s="4" t="s">
        <v>9</v>
      </c>
      <c r="I11" s="4" t="s">
        <v>10</v>
      </c>
      <c r="J11" s="4" t="s">
        <v>11</v>
      </c>
      <c r="K11" s="4" t="s">
        <v>12</v>
      </c>
      <c r="L11" s="4" t="s">
        <v>13</v>
      </c>
      <c r="M11" s="4" t="s">
        <v>14</v>
      </c>
      <c r="N11" s="4" t="s">
        <v>15</v>
      </c>
      <c r="O11" s="4" t="s">
        <v>16</v>
      </c>
      <c r="P11" s="4" t="s">
        <v>17</v>
      </c>
      <c r="Q11" s="4" t="s">
        <v>18</v>
      </c>
      <c r="R11" s="4" t="s">
        <v>19</v>
      </c>
      <c r="S11" s="4" t="s">
        <v>20</v>
      </c>
      <c r="T11" s="4" t="s">
        <v>21</v>
      </c>
      <c r="U11" s="4" t="s">
        <v>22</v>
      </c>
      <c r="V11" s="4" t="s">
        <v>23</v>
      </c>
      <c r="W11" s="4" t="s">
        <v>24</v>
      </c>
      <c r="X11" s="4" t="s">
        <v>25</v>
      </c>
      <c r="Y11" s="4" t="s">
        <v>26</v>
      </c>
      <c r="Z11" s="4" t="s">
        <v>27</v>
      </c>
      <c r="AA11" s="4" t="s">
        <v>28</v>
      </c>
      <c r="AB11" s="4" t="s">
        <v>29</v>
      </c>
      <c r="AC11" s="4" t="s">
        <v>30</v>
      </c>
      <c r="AD11" s="4" t="s">
        <v>149</v>
      </c>
      <c r="AE11" s="4" t="s">
        <v>151</v>
      </c>
      <c r="AF11" s="4" t="s">
        <v>152</v>
      </c>
    </row>
    <row r="12" spans="2:32" ht="20.100000000000001" customHeight="1" thickBot="1" x14ac:dyDescent="0.25">
      <c r="B12" s="5" t="s">
        <v>63</v>
      </c>
      <c r="C12" s="6">
        <v>259</v>
      </c>
      <c r="D12" s="6">
        <v>280</v>
      </c>
      <c r="E12" s="6">
        <v>217</v>
      </c>
      <c r="F12" s="6">
        <v>148</v>
      </c>
      <c r="G12" s="6">
        <v>130</v>
      </c>
      <c r="H12" s="6">
        <v>214</v>
      </c>
      <c r="I12" s="6">
        <v>275</v>
      </c>
      <c r="J12" s="6">
        <v>173</v>
      </c>
      <c r="K12" s="6">
        <v>194</v>
      </c>
      <c r="L12" s="6">
        <v>188</v>
      </c>
      <c r="M12" s="6">
        <v>184</v>
      </c>
      <c r="N12" s="6">
        <v>229</v>
      </c>
      <c r="O12" s="6">
        <v>119</v>
      </c>
      <c r="P12" s="6">
        <v>135</v>
      </c>
      <c r="Q12" s="6">
        <v>111</v>
      </c>
      <c r="R12" s="6">
        <v>129</v>
      </c>
      <c r="S12" s="6">
        <v>168</v>
      </c>
      <c r="T12" s="6">
        <v>159</v>
      </c>
      <c r="U12" s="6">
        <v>137</v>
      </c>
      <c r="V12" s="6">
        <v>150</v>
      </c>
      <c r="W12" s="6">
        <v>218</v>
      </c>
      <c r="X12" s="6">
        <v>224</v>
      </c>
      <c r="Y12" s="6">
        <v>182</v>
      </c>
      <c r="Z12" s="6">
        <v>200</v>
      </c>
      <c r="AA12" s="6">
        <v>194</v>
      </c>
      <c r="AB12" s="6">
        <v>196</v>
      </c>
      <c r="AC12" s="6">
        <v>199</v>
      </c>
      <c r="AD12" s="6">
        <v>211</v>
      </c>
      <c r="AE12" s="21">
        <v>181</v>
      </c>
      <c r="AF12" s="6">
        <v>194</v>
      </c>
    </row>
    <row r="13" spans="2:32" ht="20.100000000000001" customHeight="1" thickBot="1" x14ac:dyDescent="0.25">
      <c r="B13" s="5" t="s">
        <v>64</v>
      </c>
      <c r="C13" s="6">
        <v>182</v>
      </c>
      <c r="D13" s="6">
        <v>222</v>
      </c>
      <c r="E13" s="6">
        <v>185</v>
      </c>
      <c r="F13" s="6">
        <v>243</v>
      </c>
      <c r="G13" s="6">
        <v>232</v>
      </c>
      <c r="H13" s="6">
        <v>165</v>
      </c>
      <c r="I13" s="6">
        <v>237</v>
      </c>
      <c r="J13" s="6">
        <v>124</v>
      </c>
      <c r="K13" s="6">
        <v>150</v>
      </c>
      <c r="L13" s="6">
        <v>159</v>
      </c>
      <c r="M13" s="6">
        <v>133</v>
      </c>
      <c r="N13" s="6">
        <v>126</v>
      </c>
      <c r="O13" s="6">
        <v>110</v>
      </c>
      <c r="P13" s="6">
        <v>103</v>
      </c>
      <c r="Q13" s="6">
        <v>105</v>
      </c>
      <c r="R13" s="6">
        <v>166</v>
      </c>
      <c r="S13" s="6">
        <v>183</v>
      </c>
      <c r="T13" s="6">
        <v>147</v>
      </c>
      <c r="U13" s="6">
        <v>158</v>
      </c>
      <c r="V13" s="6">
        <v>130</v>
      </c>
      <c r="W13" s="6">
        <v>167</v>
      </c>
      <c r="X13" s="6">
        <v>165</v>
      </c>
      <c r="Y13" s="6">
        <v>178</v>
      </c>
      <c r="Z13" s="6">
        <v>232</v>
      </c>
      <c r="AA13" s="6">
        <v>156</v>
      </c>
      <c r="AB13" s="6">
        <v>156</v>
      </c>
      <c r="AC13" s="6">
        <v>155</v>
      </c>
      <c r="AD13" s="6">
        <v>153</v>
      </c>
      <c r="AE13" s="21">
        <v>153</v>
      </c>
      <c r="AF13" s="6">
        <v>212</v>
      </c>
    </row>
    <row r="14" spans="2:32" ht="20.100000000000001" customHeight="1" thickBot="1" x14ac:dyDescent="0.25">
      <c r="B14" s="5" t="s">
        <v>65</v>
      </c>
      <c r="C14" s="6">
        <v>759</v>
      </c>
      <c r="D14" s="6">
        <v>595</v>
      </c>
      <c r="E14" s="6">
        <v>881</v>
      </c>
      <c r="F14" s="6">
        <v>670</v>
      </c>
      <c r="G14" s="6">
        <v>678</v>
      </c>
      <c r="H14" s="6">
        <v>900</v>
      </c>
      <c r="I14" s="6">
        <v>645</v>
      </c>
      <c r="J14" s="6">
        <v>732</v>
      </c>
      <c r="K14" s="6">
        <v>607</v>
      </c>
      <c r="L14" s="6">
        <v>707</v>
      </c>
      <c r="M14" s="6">
        <v>555</v>
      </c>
      <c r="N14" s="6">
        <v>599</v>
      </c>
      <c r="O14" s="6">
        <v>642</v>
      </c>
      <c r="P14" s="6">
        <v>600</v>
      </c>
      <c r="Q14" s="6">
        <v>744</v>
      </c>
      <c r="R14" s="6">
        <v>596</v>
      </c>
      <c r="S14" s="6">
        <v>494</v>
      </c>
      <c r="T14" s="6">
        <v>539</v>
      </c>
      <c r="U14" s="6">
        <v>649</v>
      </c>
      <c r="V14" s="6">
        <v>524</v>
      </c>
      <c r="W14" s="6">
        <v>455</v>
      </c>
      <c r="X14" s="6">
        <v>650</v>
      </c>
      <c r="Y14" s="6">
        <v>533</v>
      </c>
      <c r="Z14" s="6">
        <v>549</v>
      </c>
      <c r="AA14" s="6">
        <v>679</v>
      </c>
      <c r="AB14" s="6">
        <v>624</v>
      </c>
      <c r="AC14" s="6">
        <v>612</v>
      </c>
      <c r="AD14" s="6">
        <v>609</v>
      </c>
      <c r="AE14" s="21">
        <v>473</v>
      </c>
      <c r="AF14" s="6">
        <v>674</v>
      </c>
    </row>
    <row r="15" spans="2:32" ht="20.100000000000001" customHeight="1" thickBot="1" x14ac:dyDescent="0.25">
      <c r="B15" s="5" t="s">
        <v>66</v>
      </c>
      <c r="C15" s="6">
        <v>356</v>
      </c>
      <c r="D15" s="6">
        <v>288</v>
      </c>
      <c r="E15" s="6">
        <v>348</v>
      </c>
      <c r="F15" s="6">
        <v>180</v>
      </c>
      <c r="G15" s="6">
        <v>203</v>
      </c>
      <c r="H15" s="6">
        <v>286</v>
      </c>
      <c r="I15" s="6">
        <v>302</v>
      </c>
      <c r="J15" s="6">
        <v>221</v>
      </c>
      <c r="K15" s="6">
        <v>266</v>
      </c>
      <c r="L15" s="6">
        <v>230</v>
      </c>
      <c r="M15" s="6">
        <v>269</v>
      </c>
      <c r="N15" s="6">
        <v>256</v>
      </c>
      <c r="O15" s="6">
        <v>211</v>
      </c>
      <c r="P15" s="6">
        <v>277</v>
      </c>
      <c r="Q15" s="6">
        <v>193</v>
      </c>
      <c r="R15" s="6">
        <v>250</v>
      </c>
      <c r="S15" s="6">
        <v>309</v>
      </c>
      <c r="T15" s="6">
        <v>307</v>
      </c>
      <c r="U15" s="6">
        <v>249</v>
      </c>
      <c r="V15" s="6">
        <v>233</v>
      </c>
      <c r="W15" s="6">
        <v>308</v>
      </c>
      <c r="X15" s="6">
        <v>370</v>
      </c>
      <c r="Y15" s="6">
        <v>284</v>
      </c>
      <c r="Z15" s="6">
        <v>198</v>
      </c>
      <c r="AA15" s="6">
        <v>271</v>
      </c>
      <c r="AB15" s="6">
        <v>248</v>
      </c>
      <c r="AC15" s="6">
        <v>294</v>
      </c>
      <c r="AD15" s="6">
        <v>285</v>
      </c>
      <c r="AE15" s="21">
        <v>254</v>
      </c>
      <c r="AF15" s="6">
        <v>381</v>
      </c>
    </row>
    <row r="16" spans="2:32" ht="20.100000000000001" customHeight="1" thickBot="1" x14ac:dyDescent="0.25">
      <c r="B16" s="5" t="s">
        <v>67</v>
      </c>
      <c r="C16" s="6">
        <v>4266</v>
      </c>
      <c r="D16" s="6">
        <v>4374</v>
      </c>
      <c r="E16" s="6">
        <v>4654</v>
      </c>
      <c r="F16" s="6">
        <v>3949</v>
      </c>
      <c r="G16" s="6">
        <v>3719</v>
      </c>
      <c r="H16" s="6">
        <v>4416</v>
      </c>
      <c r="I16" s="6">
        <v>4413</v>
      </c>
      <c r="J16" s="6">
        <v>4185</v>
      </c>
      <c r="K16" s="6">
        <v>4109</v>
      </c>
      <c r="L16" s="6">
        <v>4223</v>
      </c>
      <c r="M16" s="6">
        <v>4359</v>
      </c>
      <c r="N16" s="6">
        <v>4227</v>
      </c>
      <c r="O16" s="6">
        <v>3801</v>
      </c>
      <c r="P16" s="6">
        <v>3757</v>
      </c>
      <c r="Q16" s="6">
        <v>4347</v>
      </c>
      <c r="R16" s="6">
        <v>3939</v>
      </c>
      <c r="S16" s="6">
        <v>3803</v>
      </c>
      <c r="T16" s="6">
        <v>4172</v>
      </c>
      <c r="U16" s="6">
        <v>4358</v>
      </c>
      <c r="V16" s="6">
        <v>4055</v>
      </c>
      <c r="W16" s="6">
        <v>4052</v>
      </c>
      <c r="X16" s="6">
        <v>4522</v>
      </c>
      <c r="Y16" s="6">
        <v>4466</v>
      </c>
      <c r="Z16" s="6">
        <v>4193</v>
      </c>
      <c r="AA16" s="6">
        <v>4115</v>
      </c>
      <c r="AB16" s="6">
        <v>4430</v>
      </c>
      <c r="AC16" s="6">
        <v>4935</v>
      </c>
      <c r="AD16" s="6">
        <v>4762</v>
      </c>
      <c r="AE16" s="21">
        <v>4129</v>
      </c>
      <c r="AF16" s="6">
        <v>4772</v>
      </c>
    </row>
    <row r="17" spans="2:32" ht="20.100000000000001" customHeight="1" thickBot="1" x14ac:dyDescent="0.25">
      <c r="B17" s="5" t="s">
        <v>68</v>
      </c>
      <c r="C17" s="6">
        <v>1744</v>
      </c>
      <c r="D17" s="6">
        <v>1908</v>
      </c>
      <c r="E17" s="6">
        <v>1739</v>
      </c>
      <c r="F17" s="6">
        <v>1556</v>
      </c>
      <c r="G17" s="6">
        <v>1395</v>
      </c>
      <c r="H17" s="6">
        <v>1266</v>
      </c>
      <c r="I17" s="6">
        <v>1464</v>
      </c>
      <c r="J17" s="6">
        <v>1242</v>
      </c>
      <c r="K17" s="6">
        <v>1263</v>
      </c>
      <c r="L17" s="6">
        <v>1338</v>
      </c>
      <c r="M17" s="6">
        <v>1410</v>
      </c>
      <c r="N17" s="6">
        <v>1171</v>
      </c>
      <c r="O17" s="6">
        <v>1349</v>
      </c>
      <c r="P17" s="6">
        <v>1662</v>
      </c>
      <c r="Q17" s="6">
        <v>1453</v>
      </c>
      <c r="R17" s="6">
        <v>1481</v>
      </c>
      <c r="S17" s="6">
        <v>1613</v>
      </c>
      <c r="T17" s="6">
        <v>1850</v>
      </c>
      <c r="U17" s="6">
        <v>1883</v>
      </c>
      <c r="V17" s="6">
        <v>1752</v>
      </c>
      <c r="W17" s="6">
        <v>1717</v>
      </c>
      <c r="X17" s="6">
        <v>1815</v>
      </c>
      <c r="Y17" s="6">
        <v>1656</v>
      </c>
      <c r="Z17" s="6">
        <v>1453</v>
      </c>
      <c r="AA17" s="6">
        <v>1643</v>
      </c>
      <c r="AB17" s="6">
        <v>1764</v>
      </c>
      <c r="AC17" s="6">
        <v>1703</v>
      </c>
      <c r="AD17" s="6">
        <v>1923</v>
      </c>
      <c r="AE17" s="21">
        <v>1575</v>
      </c>
      <c r="AF17" s="6">
        <v>1922</v>
      </c>
    </row>
    <row r="18" spans="2:32" ht="20.100000000000001" customHeight="1" thickBot="1" x14ac:dyDescent="0.25">
      <c r="B18" s="5" t="s">
        <v>69</v>
      </c>
      <c r="C18" s="6">
        <v>4283</v>
      </c>
      <c r="D18" s="6">
        <v>4318</v>
      </c>
      <c r="E18" s="6">
        <v>4650</v>
      </c>
      <c r="F18" s="6">
        <v>3961</v>
      </c>
      <c r="G18" s="6">
        <v>3696</v>
      </c>
      <c r="H18" s="6">
        <v>4218</v>
      </c>
      <c r="I18" s="6">
        <v>4415</v>
      </c>
      <c r="J18" s="6">
        <v>3965</v>
      </c>
      <c r="K18" s="6">
        <v>4047</v>
      </c>
      <c r="L18" s="6">
        <v>4234</v>
      </c>
      <c r="M18" s="6">
        <v>4386</v>
      </c>
      <c r="N18" s="6">
        <v>4131</v>
      </c>
      <c r="O18" s="6">
        <v>3764</v>
      </c>
      <c r="P18" s="6">
        <v>3865</v>
      </c>
      <c r="Q18" s="6">
        <v>4255</v>
      </c>
      <c r="R18" s="6">
        <v>3896</v>
      </c>
      <c r="S18" s="6">
        <v>3800</v>
      </c>
      <c r="T18" s="6">
        <v>4052</v>
      </c>
      <c r="U18" s="6">
        <v>4173</v>
      </c>
      <c r="V18" s="6">
        <v>4025</v>
      </c>
      <c r="W18" s="6">
        <v>3999</v>
      </c>
      <c r="X18" s="6">
        <v>4382</v>
      </c>
      <c r="Y18" s="6">
        <v>4260</v>
      </c>
      <c r="Z18" s="6">
        <v>4000</v>
      </c>
      <c r="AA18" s="6">
        <v>3909</v>
      </c>
      <c r="AB18" s="6">
        <v>4485</v>
      </c>
      <c r="AC18" s="6">
        <v>4817</v>
      </c>
      <c r="AD18" s="6">
        <v>4874</v>
      </c>
      <c r="AE18" s="21">
        <v>4492</v>
      </c>
      <c r="AF18" s="6">
        <v>4740</v>
      </c>
    </row>
    <row r="19" spans="2:32" ht="20.100000000000001" customHeight="1" thickBot="1" x14ac:dyDescent="0.25">
      <c r="B19" s="5" t="s">
        <v>70</v>
      </c>
      <c r="C19" s="6">
        <v>1814</v>
      </c>
      <c r="D19" s="6">
        <v>1883</v>
      </c>
      <c r="E19" s="6">
        <v>1656</v>
      </c>
      <c r="F19" s="6">
        <v>1499</v>
      </c>
      <c r="G19" s="6">
        <v>1386</v>
      </c>
      <c r="H19" s="6">
        <v>1258</v>
      </c>
      <c r="I19" s="6">
        <v>1382</v>
      </c>
      <c r="J19" s="6">
        <v>1203</v>
      </c>
      <c r="K19" s="6">
        <v>1217</v>
      </c>
      <c r="L19" s="6">
        <v>1237</v>
      </c>
      <c r="M19" s="6">
        <v>1260</v>
      </c>
      <c r="N19" s="6">
        <v>1216</v>
      </c>
      <c r="O19" s="6">
        <v>1262</v>
      </c>
      <c r="P19" s="6">
        <v>1648</v>
      </c>
      <c r="Q19" s="6">
        <v>1511</v>
      </c>
      <c r="R19" s="6">
        <v>1541</v>
      </c>
      <c r="S19" s="6">
        <v>1620</v>
      </c>
      <c r="T19" s="6">
        <v>1821</v>
      </c>
      <c r="U19" s="6">
        <v>1812</v>
      </c>
      <c r="V19" s="6">
        <v>1661</v>
      </c>
      <c r="W19" s="6">
        <v>1626</v>
      </c>
      <c r="X19" s="6">
        <v>1654</v>
      </c>
      <c r="Y19" s="6">
        <v>1505</v>
      </c>
      <c r="Z19" s="6">
        <v>1399</v>
      </c>
      <c r="AA19" s="6">
        <v>1604</v>
      </c>
      <c r="AB19" s="6">
        <v>1721</v>
      </c>
      <c r="AC19" s="6">
        <v>1613</v>
      </c>
      <c r="AD19" s="6">
        <v>1811</v>
      </c>
      <c r="AE19" s="21">
        <v>1511</v>
      </c>
      <c r="AF19" s="6">
        <v>1764</v>
      </c>
    </row>
    <row r="20" spans="2:32" ht="20.100000000000001" customHeight="1" thickBot="1" x14ac:dyDescent="0.25">
      <c r="B20" s="5" t="s">
        <v>72</v>
      </c>
      <c r="C20" s="6">
        <v>783</v>
      </c>
      <c r="D20" s="6">
        <v>900</v>
      </c>
      <c r="E20" s="6">
        <v>940</v>
      </c>
      <c r="F20" s="6">
        <v>605</v>
      </c>
      <c r="G20" s="6">
        <v>580</v>
      </c>
      <c r="H20" s="6">
        <v>523</v>
      </c>
      <c r="I20" s="6">
        <v>726</v>
      </c>
      <c r="J20" s="6">
        <v>485</v>
      </c>
      <c r="K20" s="6">
        <v>491</v>
      </c>
      <c r="L20" s="6">
        <v>556</v>
      </c>
      <c r="M20" s="6">
        <v>573</v>
      </c>
      <c r="N20" s="6">
        <v>597</v>
      </c>
      <c r="O20" s="6">
        <v>449</v>
      </c>
      <c r="P20" s="6">
        <v>481</v>
      </c>
      <c r="Q20" s="6">
        <v>440</v>
      </c>
      <c r="R20" s="6">
        <v>452</v>
      </c>
      <c r="S20" s="6">
        <v>661</v>
      </c>
      <c r="T20" s="6">
        <v>508</v>
      </c>
      <c r="U20" s="6">
        <v>436</v>
      </c>
      <c r="V20" s="6">
        <v>312</v>
      </c>
      <c r="W20" s="6">
        <v>432</v>
      </c>
      <c r="X20" s="6">
        <v>440</v>
      </c>
      <c r="Y20" s="6">
        <v>530</v>
      </c>
      <c r="Z20" s="6">
        <v>376</v>
      </c>
      <c r="AA20" s="6">
        <v>386</v>
      </c>
      <c r="AB20" s="6">
        <v>648</v>
      </c>
      <c r="AC20" s="6">
        <v>473</v>
      </c>
      <c r="AD20" s="6">
        <v>459</v>
      </c>
      <c r="AE20" s="21">
        <v>356</v>
      </c>
      <c r="AF20" s="6">
        <v>462</v>
      </c>
    </row>
    <row r="21" spans="2:32" ht="20.100000000000001" customHeight="1" thickBot="1" x14ac:dyDescent="0.25">
      <c r="B21" s="5" t="s">
        <v>71</v>
      </c>
      <c r="C21" s="6">
        <v>293</v>
      </c>
      <c r="D21" s="6">
        <v>418</v>
      </c>
      <c r="E21" s="6">
        <v>304</v>
      </c>
      <c r="F21" s="6">
        <v>333</v>
      </c>
      <c r="G21" s="6">
        <v>298</v>
      </c>
      <c r="H21" s="6">
        <v>334</v>
      </c>
      <c r="I21" s="6">
        <v>327</v>
      </c>
      <c r="J21" s="6">
        <v>220</v>
      </c>
      <c r="K21" s="6">
        <v>269</v>
      </c>
      <c r="L21" s="6">
        <v>347</v>
      </c>
      <c r="M21" s="6">
        <v>287</v>
      </c>
      <c r="N21" s="6">
        <v>326</v>
      </c>
      <c r="O21" s="6">
        <v>246</v>
      </c>
      <c r="P21" s="6">
        <v>321</v>
      </c>
      <c r="Q21" s="6">
        <v>299</v>
      </c>
      <c r="R21" s="6">
        <v>275</v>
      </c>
      <c r="S21" s="6">
        <v>411</v>
      </c>
      <c r="T21" s="6">
        <v>344</v>
      </c>
      <c r="U21" s="6">
        <v>326</v>
      </c>
      <c r="V21" s="6">
        <v>248</v>
      </c>
      <c r="W21" s="6">
        <v>288</v>
      </c>
      <c r="X21" s="6">
        <v>255</v>
      </c>
      <c r="Y21" s="6">
        <v>240</v>
      </c>
      <c r="Z21" s="6">
        <v>234</v>
      </c>
      <c r="AA21" s="6">
        <v>199</v>
      </c>
      <c r="AB21" s="6">
        <v>229</v>
      </c>
      <c r="AC21" s="6">
        <v>270</v>
      </c>
      <c r="AD21" s="6">
        <v>211</v>
      </c>
      <c r="AE21" s="21">
        <v>217</v>
      </c>
      <c r="AF21" s="6">
        <v>365</v>
      </c>
    </row>
    <row r="22" spans="2:32" ht="20.100000000000001" customHeight="1" thickBot="1" x14ac:dyDescent="0.25">
      <c r="B22" s="5" t="s">
        <v>73</v>
      </c>
      <c r="C22" s="6">
        <v>1074</v>
      </c>
      <c r="D22" s="6">
        <v>926</v>
      </c>
      <c r="E22" s="6">
        <v>954</v>
      </c>
      <c r="F22" s="6">
        <v>849</v>
      </c>
      <c r="G22" s="6">
        <v>694</v>
      </c>
      <c r="H22" s="6">
        <v>931</v>
      </c>
      <c r="I22" s="6">
        <v>882</v>
      </c>
      <c r="J22" s="6">
        <v>774</v>
      </c>
      <c r="K22" s="6">
        <v>689</v>
      </c>
      <c r="L22" s="6">
        <v>1003</v>
      </c>
      <c r="M22" s="6">
        <v>989</v>
      </c>
      <c r="N22" s="6">
        <v>878</v>
      </c>
      <c r="O22" s="6">
        <v>763</v>
      </c>
      <c r="P22" s="6">
        <v>750</v>
      </c>
      <c r="Q22" s="6">
        <v>769</v>
      </c>
      <c r="R22" s="6">
        <v>709</v>
      </c>
      <c r="S22" s="6">
        <v>660</v>
      </c>
      <c r="T22" s="6">
        <v>722</v>
      </c>
      <c r="U22" s="6">
        <v>866</v>
      </c>
      <c r="V22" s="6">
        <v>754</v>
      </c>
      <c r="W22" s="6">
        <v>818</v>
      </c>
      <c r="X22" s="6">
        <v>802</v>
      </c>
      <c r="Y22" s="6">
        <v>700</v>
      </c>
      <c r="Z22" s="6">
        <v>748</v>
      </c>
      <c r="AA22" s="6">
        <v>868</v>
      </c>
      <c r="AB22" s="6">
        <v>888</v>
      </c>
      <c r="AC22" s="6">
        <v>967</v>
      </c>
      <c r="AD22" s="6">
        <v>992</v>
      </c>
      <c r="AE22" s="21">
        <v>909</v>
      </c>
      <c r="AF22" s="6">
        <v>1058</v>
      </c>
    </row>
    <row r="23" spans="2:32" ht="20.100000000000001" customHeight="1" thickBot="1" x14ac:dyDescent="0.25">
      <c r="B23" s="5" t="s">
        <v>74</v>
      </c>
      <c r="C23" s="6">
        <v>400</v>
      </c>
      <c r="D23" s="6">
        <v>530</v>
      </c>
      <c r="E23" s="6">
        <v>308</v>
      </c>
      <c r="F23" s="6">
        <v>248</v>
      </c>
      <c r="G23" s="6">
        <v>335</v>
      </c>
      <c r="H23" s="6">
        <v>215</v>
      </c>
      <c r="I23" s="6">
        <v>254</v>
      </c>
      <c r="J23" s="6">
        <v>299</v>
      </c>
      <c r="K23" s="6">
        <v>264</v>
      </c>
      <c r="L23" s="6">
        <v>186</v>
      </c>
      <c r="M23" s="6">
        <v>286</v>
      </c>
      <c r="N23" s="6">
        <v>190</v>
      </c>
      <c r="O23" s="6">
        <v>225</v>
      </c>
      <c r="P23" s="6">
        <v>198</v>
      </c>
      <c r="Q23" s="6">
        <v>160</v>
      </c>
      <c r="R23" s="6">
        <v>279</v>
      </c>
      <c r="S23" s="6">
        <v>248</v>
      </c>
      <c r="T23" s="6">
        <v>253</v>
      </c>
      <c r="U23" s="6">
        <v>300</v>
      </c>
      <c r="V23" s="6">
        <v>256</v>
      </c>
      <c r="W23" s="6">
        <v>279</v>
      </c>
      <c r="X23" s="6">
        <v>301</v>
      </c>
      <c r="Y23" s="6">
        <v>263</v>
      </c>
      <c r="Z23" s="6">
        <v>321</v>
      </c>
      <c r="AA23" s="6">
        <v>328</v>
      </c>
      <c r="AB23" s="6">
        <v>245</v>
      </c>
      <c r="AC23" s="6">
        <v>296</v>
      </c>
      <c r="AD23" s="6">
        <v>357</v>
      </c>
      <c r="AE23" s="21">
        <v>334</v>
      </c>
      <c r="AF23" s="6">
        <v>485</v>
      </c>
    </row>
    <row r="24" spans="2:32" ht="20.100000000000001" customHeight="1" thickBot="1" x14ac:dyDescent="0.25">
      <c r="B24" s="5" t="s">
        <v>75</v>
      </c>
      <c r="C24" s="6">
        <v>351</v>
      </c>
      <c r="D24" s="6">
        <v>482</v>
      </c>
      <c r="E24" s="6">
        <v>491</v>
      </c>
      <c r="F24" s="6">
        <v>382</v>
      </c>
      <c r="G24" s="6">
        <v>357</v>
      </c>
      <c r="H24" s="6">
        <v>443</v>
      </c>
      <c r="I24" s="6">
        <v>402</v>
      </c>
      <c r="J24" s="6">
        <v>353</v>
      </c>
      <c r="K24" s="6">
        <v>345</v>
      </c>
      <c r="L24" s="6">
        <v>350</v>
      </c>
      <c r="M24" s="6">
        <v>476</v>
      </c>
      <c r="N24" s="6">
        <v>420</v>
      </c>
      <c r="O24" s="6">
        <v>370</v>
      </c>
      <c r="P24" s="6">
        <v>366</v>
      </c>
      <c r="Q24" s="6">
        <v>439</v>
      </c>
      <c r="R24" s="6">
        <v>412</v>
      </c>
      <c r="S24" s="6">
        <v>360</v>
      </c>
      <c r="T24" s="6">
        <v>446</v>
      </c>
      <c r="U24" s="6">
        <v>288</v>
      </c>
      <c r="V24" s="6">
        <v>310</v>
      </c>
      <c r="W24" s="6">
        <v>409</v>
      </c>
      <c r="X24" s="6">
        <v>386</v>
      </c>
      <c r="Y24" s="6">
        <v>393</v>
      </c>
      <c r="Z24" s="6">
        <v>371</v>
      </c>
      <c r="AA24" s="6">
        <v>331</v>
      </c>
      <c r="AB24" s="6">
        <v>445</v>
      </c>
      <c r="AC24" s="6">
        <v>468</v>
      </c>
      <c r="AD24" s="6">
        <v>513</v>
      </c>
      <c r="AE24" s="21">
        <v>462</v>
      </c>
      <c r="AF24" s="6">
        <v>542</v>
      </c>
    </row>
    <row r="25" spans="2:32" ht="20.100000000000001" customHeight="1" thickBot="1" x14ac:dyDescent="0.25">
      <c r="B25" s="5" t="s">
        <v>76</v>
      </c>
      <c r="C25" s="6">
        <v>246</v>
      </c>
      <c r="D25" s="6">
        <v>390</v>
      </c>
      <c r="E25" s="6">
        <v>255</v>
      </c>
      <c r="F25" s="6">
        <v>177</v>
      </c>
      <c r="G25" s="6">
        <v>306</v>
      </c>
      <c r="H25" s="6">
        <v>256</v>
      </c>
      <c r="I25" s="6">
        <v>190</v>
      </c>
      <c r="J25" s="6">
        <v>273</v>
      </c>
      <c r="K25" s="6">
        <v>181</v>
      </c>
      <c r="L25" s="6">
        <v>235</v>
      </c>
      <c r="M25" s="6">
        <v>243</v>
      </c>
      <c r="N25" s="6">
        <v>190</v>
      </c>
      <c r="O25" s="6">
        <v>127</v>
      </c>
      <c r="P25" s="6">
        <v>306</v>
      </c>
      <c r="Q25" s="6">
        <v>237</v>
      </c>
      <c r="R25" s="6">
        <v>271</v>
      </c>
      <c r="S25" s="6">
        <v>214</v>
      </c>
      <c r="T25" s="6">
        <v>254</v>
      </c>
      <c r="U25" s="6">
        <v>393</v>
      </c>
      <c r="V25" s="6">
        <v>302</v>
      </c>
      <c r="W25" s="6">
        <v>166</v>
      </c>
      <c r="X25" s="6">
        <v>251</v>
      </c>
      <c r="Y25" s="6">
        <v>283</v>
      </c>
      <c r="Z25" s="6">
        <v>171</v>
      </c>
      <c r="AA25" s="6">
        <v>198</v>
      </c>
      <c r="AB25" s="6">
        <v>193</v>
      </c>
      <c r="AC25" s="6">
        <v>242</v>
      </c>
      <c r="AD25" s="6">
        <v>368</v>
      </c>
      <c r="AE25" s="21">
        <v>271</v>
      </c>
      <c r="AF25" s="6">
        <v>366</v>
      </c>
    </row>
    <row r="26" spans="2:32" ht="20.100000000000001" customHeight="1" thickBot="1" x14ac:dyDescent="0.25">
      <c r="B26" s="5" t="s">
        <v>77</v>
      </c>
      <c r="C26" s="6">
        <v>11775</v>
      </c>
      <c r="D26" s="6">
        <v>11875</v>
      </c>
      <c r="E26" s="6">
        <v>12787</v>
      </c>
      <c r="F26" s="6">
        <v>10564</v>
      </c>
      <c r="G26" s="6">
        <v>9854</v>
      </c>
      <c r="H26" s="6">
        <v>11645</v>
      </c>
      <c r="I26" s="6">
        <v>11758</v>
      </c>
      <c r="J26" s="6">
        <v>10667</v>
      </c>
      <c r="K26" s="6">
        <v>10482</v>
      </c>
      <c r="L26" s="6">
        <v>11261</v>
      </c>
      <c r="M26" s="6">
        <v>11522</v>
      </c>
      <c r="N26" s="6">
        <v>11081</v>
      </c>
      <c r="O26" s="6">
        <v>9908</v>
      </c>
      <c r="P26" s="6">
        <v>9954</v>
      </c>
      <c r="Q26" s="6">
        <v>11105</v>
      </c>
      <c r="R26" s="6">
        <v>10133</v>
      </c>
      <c r="S26" s="6">
        <v>9946</v>
      </c>
      <c r="T26" s="6">
        <v>10598</v>
      </c>
      <c r="U26" s="6">
        <v>10907</v>
      </c>
      <c r="V26" s="6">
        <v>10130</v>
      </c>
      <c r="W26" s="6">
        <v>10383</v>
      </c>
      <c r="X26" s="6">
        <v>11406</v>
      </c>
      <c r="Y26" s="6">
        <v>11064</v>
      </c>
      <c r="Z26" s="6">
        <v>10437</v>
      </c>
      <c r="AA26" s="6">
        <v>10482</v>
      </c>
      <c r="AB26" s="6">
        <v>11716</v>
      </c>
      <c r="AC26" s="6">
        <v>12471</v>
      </c>
      <c r="AD26" s="6">
        <v>12420</v>
      </c>
      <c r="AE26" s="21">
        <v>11002</v>
      </c>
      <c r="AF26" s="6">
        <v>12442</v>
      </c>
    </row>
    <row r="27" spans="2:32" ht="20.100000000000001" customHeight="1" thickBot="1" x14ac:dyDescent="0.25">
      <c r="B27" s="5" t="s">
        <v>78</v>
      </c>
      <c r="C27" s="6">
        <v>5035</v>
      </c>
      <c r="D27" s="6">
        <v>5639</v>
      </c>
      <c r="E27" s="6">
        <v>4795</v>
      </c>
      <c r="F27" s="6">
        <v>4236</v>
      </c>
      <c r="G27" s="6">
        <v>4155</v>
      </c>
      <c r="H27" s="6">
        <v>3780</v>
      </c>
      <c r="I27" s="6">
        <v>4156</v>
      </c>
      <c r="J27" s="6">
        <v>3582</v>
      </c>
      <c r="K27" s="6">
        <v>3610</v>
      </c>
      <c r="L27" s="6">
        <v>3732</v>
      </c>
      <c r="M27" s="6">
        <v>3888</v>
      </c>
      <c r="N27" s="6">
        <v>3475</v>
      </c>
      <c r="O27" s="6">
        <v>3530</v>
      </c>
      <c r="P27" s="6">
        <v>4515</v>
      </c>
      <c r="Q27" s="6">
        <v>3958</v>
      </c>
      <c r="R27" s="6">
        <v>4263</v>
      </c>
      <c r="S27" s="6">
        <v>4598</v>
      </c>
      <c r="T27" s="6">
        <v>4976</v>
      </c>
      <c r="U27" s="6">
        <v>5121</v>
      </c>
      <c r="V27" s="6">
        <v>4582</v>
      </c>
      <c r="W27" s="6">
        <v>4551</v>
      </c>
      <c r="X27" s="6">
        <v>4811</v>
      </c>
      <c r="Y27" s="6">
        <v>4409</v>
      </c>
      <c r="Z27" s="6">
        <v>4008</v>
      </c>
      <c r="AA27" s="6">
        <v>4399</v>
      </c>
      <c r="AB27" s="6">
        <v>4556</v>
      </c>
      <c r="AC27" s="6">
        <v>4573</v>
      </c>
      <c r="AD27" s="6">
        <v>5108</v>
      </c>
      <c r="AE27" s="21">
        <v>4315</v>
      </c>
      <c r="AF27" s="6">
        <v>5495</v>
      </c>
    </row>
    <row r="28" spans="2:32" ht="20.100000000000001" customHeight="1" thickBot="1" x14ac:dyDescent="0.25">
      <c r="B28" s="5" t="s">
        <v>79</v>
      </c>
      <c r="C28" s="6">
        <f>+C12+C13</f>
        <v>441</v>
      </c>
      <c r="D28" s="6">
        <f t="shared" ref="D28:Y28" si="0">+D12+D13</f>
        <v>502</v>
      </c>
      <c r="E28" s="6">
        <f t="shared" si="0"/>
        <v>402</v>
      </c>
      <c r="F28" s="6">
        <f t="shared" si="0"/>
        <v>391</v>
      </c>
      <c r="G28" s="6">
        <f t="shared" si="0"/>
        <v>362</v>
      </c>
      <c r="H28" s="6">
        <f t="shared" si="0"/>
        <v>379</v>
      </c>
      <c r="I28" s="6">
        <f t="shared" si="0"/>
        <v>512</v>
      </c>
      <c r="J28" s="6">
        <f t="shared" si="0"/>
        <v>297</v>
      </c>
      <c r="K28" s="6">
        <f t="shared" si="0"/>
        <v>344</v>
      </c>
      <c r="L28" s="6">
        <f t="shared" si="0"/>
        <v>347</v>
      </c>
      <c r="M28" s="6">
        <f t="shared" si="0"/>
        <v>317</v>
      </c>
      <c r="N28" s="6">
        <f t="shared" si="0"/>
        <v>355</v>
      </c>
      <c r="O28" s="6">
        <f t="shared" si="0"/>
        <v>229</v>
      </c>
      <c r="P28" s="6">
        <f t="shared" si="0"/>
        <v>238</v>
      </c>
      <c r="Q28" s="6">
        <f t="shared" si="0"/>
        <v>216</v>
      </c>
      <c r="R28" s="6">
        <f t="shared" si="0"/>
        <v>295</v>
      </c>
      <c r="S28" s="6">
        <f t="shared" si="0"/>
        <v>351</v>
      </c>
      <c r="T28" s="6">
        <f t="shared" si="0"/>
        <v>306</v>
      </c>
      <c r="U28" s="6">
        <f t="shared" si="0"/>
        <v>295</v>
      </c>
      <c r="V28" s="6">
        <f t="shared" si="0"/>
        <v>280</v>
      </c>
      <c r="W28" s="6">
        <f t="shared" si="0"/>
        <v>385</v>
      </c>
      <c r="X28" s="6">
        <f t="shared" si="0"/>
        <v>389</v>
      </c>
      <c r="Y28" s="6">
        <f t="shared" si="0"/>
        <v>360</v>
      </c>
      <c r="Z28" s="6">
        <v>432</v>
      </c>
      <c r="AA28" s="6">
        <v>350</v>
      </c>
      <c r="AB28" s="6">
        <v>352</v>
      </c>
      <c r="AC28" s="6">
        <v>354</v>
      </c>
      <c r="AD28" s="6">
        <v>364</v>
      </c>
      <c r="AE28" s="21">
        <f>SUM(AE12,AE13)</f>
        <v>334</v>
      </c>
      <c r="AF28" s="6">
        <f>SUM(AF12,AF13)</f>
        <v>406</v>
      </c>
    </row>
    <row r="29" spans="2:32" ht="20.100000000000001" customHeight="1" thickBot="1" x14ac:dyDescent="0.25">
      <c r="B29" s="5" t="s">
        <v>80</v>
      </c>
      <c r="C29" s="6">
        <f>+C14+C15</f>
        <v>1115</v>
      </c>
      <c r="D29" s="6">
        <f t="shared" ref="D29:Y29" si="1">+D14+D15</f>
        <v>883</v>
      </c>
      <c r="E29" s="6">
        <f t="shared" si="1"/>
        <v>1229</v>
      </c>
      <c r="F29" s="6">
        <f t="shared" si="1"/>
        <v>850</v>
      </c>
      <c r="G29" s="6">
        <f t="shared" si="1"/>
        <v>881</v>
      </c>
      <c r="H29" s="6">
        <f t="shared" si="1"/>
        <v>1186</v>
      </c>
      <c r="I29" s="6">
        <f t="shared" si="1"/>
        <v>947</v>
      </c>
      <c r="J29" s="6">
        <f t="shared" si="1"/>
        <v>953</v>
      </c>
      <c r="K29" s="6">
        <f t="shared" si="1"/>
        <v>873</v>
      </c>
      <c r="L29" s="6">
        <f t="shared" si="1"/>
        <v>937</v>
      </c>
      <c r="M29" s="6">
        <f t="shared" si="1"/>
        <v>824</v>
      </c>
      <c r="N29" s="6">
        <f t="shared" si="1"/>
        <v>855</v>
      </c>
      <c r="O29" s="6">
        <f t="shared" si="1"/>
        <v>853</v>
      </c>
      <c r="P29" s="6">
        <f t="shared" si="1"/>
        <v>877</v>
      </c>
      <c r="Q29" s="6">
        <f t="shared" si="1"/>
        <v>937</v>
      </c>
      <c r="R29" s="6">
        <f t="shared" si="1"/>
        <v>846</v>
      </c>
      <c r="S29" s="6">
        <f t="shared" si="1"/>
        <v>803</v>
      </c>
      <c r="T29" s="6">
        <f t="shared" si="1"/>
        <v>846</v>
      </c>
      <c r="U29" s="6">
        <f t="shared" si="1"/>
        <v>898</v>
      </c>
      <c r="V29" s="6">
        <f t="shared" si="1"/>
        <v>757</v>
      </c>
      <c r="W29" s="6">
        <f t="shared" si="1"/>
        <v>763</v>
      </c>
      <c r="X29" s="6">
        <f t="shared" si="1"/>
        <v>1020</v>
      </c>
      <c r="Y29" s="6">
        <f t="shared" si="1"/>
        <v>817</v>
      </c>
      <c r="Z29" s="6">
        <v>747</v>
      </c>
      <c r="AA29" s="6">
        <v>950</v>
      </c>
      <c r="AB29" s="6">
        <v>872</v>
      </c>
      <c r="AC29" s="6">
        <v>906</v>
      </c>
      <c r="AD29" s="6">
        <v>894</v>
      </c>
      <c r="AE29" s="21">
        <f>SUM(AE14,AE15)</f>
        <v>727</v>
      </c>
      <c r="AF29" s="6">
        <f>SUM(AF14,AF15)</f>
        <v>1055</v>
      </c>
    </row>
    <row r="30" spans="2:32" ht="20.100000000000001" customHeight="1" thickBot="1" x14ac:dyDescent="0.25">
      <c r="B30" s="5" t="s">
        <v>81</v>
      </c>
      <c r="C30" s="6">
        <f>+C16+C17</f>
        <v>6010</v>
      </c>
      <c r="D30" s="6">
        <f t="shared" ref="D30:Y30" si="2">+D16+D17</f>
        <v>6282</v>
      </c>
      <c r="E30" s="6">
        <f t="shared" si="2"/>
        <v>6393</v>
      </c>
      <c r="F30" s="6">
        <f t="shared" si="2"/>
        <v>5505</v>
      </c>
      <c r="G30" s="6">
        <f t="shared" si="2"/>
        <v>5114</v>
      </c>
      <c r="H30" s="6">
        <f t="shared" si="2"/>
        <v>5682</v>
      </c>
      <c r="I30" s="6">
        <f t="shared" si="2"/>
        <v>5877</v>
      </c>
      <c r="J30" s="6">
        <f t="shared" si="2"/>
        <v>5427</v>
      </c>
      <c r="K30" s="6">
        <f t="shared" si="2"/>
        <v>5372</v>
      </c>
      <c r="L30" s="6">
        <f t="shared" si="2"/>
        <v>5561</v>
      </c>
      <c r="M30" s="6">
        <f t="shared" si="2"/>
        <v>5769</v>
      </c>
      <c r="N30" s="6">
        <f t="shared" si="2"/>
        <v>5398</v>
      </c>
      <c r="O30" s="6">
        <f t="shared" si="2"/>
        <v>5150</v>
      </c>
      <c r="P30" s="6">
        <f t="shared" si="2"/>
        <v>5419</v>
      </c>
      <c r="Q30" s="6">
        <f t="shared" si="2"/>
        <v>5800</v>
      </c>
      <c r="R30" s="6">
        <f t="shared" si="2"/>
        <v>5420</v>
      </c>
      <c r="S30" s="6">
        <f t="shared" si="2"/>
        <v>5416</v>
      </c>
      <c r="T30" s="6">
        <f t="shared" si="2"/>
        <v>6022</v>
      </c>
      <c r="U30" s="6">
        <f t="shared" si="2"/>
        <v>6241</v>
      </c>
      <c r="V30" s="6">
        <f t="shared" si="2"/>
        <v>5807</v>
      </c>
      <c r="W30" s="6">
        <f t="shared" si="2"/>
        <v>5769</v>
      </c>
      <c r="X30" s="6">
        <f t="shared" si="2"/>
        <v>6337</v>
      </c>
      <c r="Y30" s="6">
        <f t="shared" si="2"/>
        <v>6122</v>
      </c>
      <c r="Z30" s="6">
        <v>5646</v>
      </c>
      <c r="AA30" s="6">
        <v>5758</v>
      </c>
      <c r="AB30" s="6">
        <v>6194</v>
      </c>
      <c r="AC30" s="6">
        <v>6638</v>
      </c>
      <c r="AD30" s="6">
        <v>6685</v>
      </c>
      <c r="AE30" s="21">
        <f>SUM(AE16,AE17)</f>
        <v>5704</v>
      </c>
      <c r="AF30" s="6">
        <f>SUM(AF16,AF17)</f>
        <v>6694</v>
      </c>
    </row>
    <row r="31" spans="2:32" ht="20.100000000000001" customHeight="1" thickBot="1" x14ac:dyDescent="0.25">
      <c r="B31" s="5" t="s">
        <v>82</v>
      </c>
      <c r="C31" s="6">
        <f>+C18+C19</f>
        <v>6097</v>
      </c>
      <c r="D31" s="6">
        <f t="shared" ref="D31:Y31" si="3">+D18+D19</f>
        <v>6201</v>
      </c>
      <c r="E31" s="6">
        <f t="shared" si="3"/>
        <v>6306</v>
      </c>
      <c r="F31" s="6">
        <f t="shared" si="3"/>
        <v>5460</v>
      </c>
      <c r="G31" s="6">
        <f t="shared" si="3"/>
        <v>5082</v>
      </c>
      <c r="H31" s="6">
        <f t="shared" si="3"/>
        <v>5476</v>
      </c>
      <c r="I31" s="6">
        <f t="shared" si="3"/>
        <v>5797</v>
      </c>
      <c r="J31" s="6">
        <f t="shared" si="3"/>
        <v>5168</v>
      </c>
      <c r="K31" s="6">
        <f t="shared" si="3"/>
        <v>5264</v>
      </c>
      <c r="L31" s="6">
        <f t="shared" si="3"/>
        <v>5471</v>
      </c>
      <c r="M31" s="6">
        <f t="shared" si="3"/>
        <v>5646</v>
      </c>
      <c r="N31" s="6">
        <f t="shared" si="3"/>
        <v>5347</v>
      </c>
      <c r="O31" s="6">
        <f t="shared" si="3"/>
        <v>5026</v>
      </c>
      <c r="P31" s="6">
        <f t="shared" si="3"/>
        <v>5513</v>
      </c>
      <c r="Q31" s="6">
        <f t="shared" si="3"/>
        <v>5766</v>
      </c>
      <c r="R31" s="6">
        <f t="shared" si="3"/>
        <v>5437</v>
      </c>
      <c r="S31" s="6">
        <f t="shared" si="3"/>
        <v>5420</v>
      </c>
      <c r="T31" s="6">
        <f t="shared" si="3"/>
        <v>5873</v>
      </c>
      <c r="U31" s="6">
        <f t="shared" si="3"/>
        <v>5985</v>
      </c>
      <c r="V31" s="6">
        <f t="shared" si="3"/>
        <v>5686</v>
      </c>
      <c r="W31" s="6">
        <f t="shared" si="3"/>
        <v>5625</v>
      </c>
      <c r="X31" s="6">
        <f t="shared" si="3"/>
        <v>6036</v>
      </c>
      <c r="Y31" s="6">
        <f t="shared" si="3"/>
        <v>5765</v>
      </c>
      <c r="Z31" s="6">
        <v>5399</v>
      </c>
      <c r="AA31" s="6">
        <v>5513</v>
      </c>
      <c r="AB31" s="6">
        <v>6206</v>
      </c>
      <c r="AC31" s="6">
        <v>6430</v>
      </c>
      <c r="AD31" s="6">
        <v>6685</v>
      </c>
      <c r="AE31" s="21">
        <f>SUM(AE18:AE19)</f>
        <v>6003</v>
      </c>
      <c r="AF31" s="6">
        <f>SUM(AF18:AF19)</f>
        <v>6504</v>
      </c>
    </row>
    <row r="32" spans="2:32" ht="20.100000000000001" customHeight="1" thickBot="1" x14ac:dyDescent="0.25">
      <c r="B32" s="5" t="s">
        <v>83</v>
      </c>
      <c r="C32" s="6">
        <f>+C20+C21</f>
        <v>1076</v>
      </c>
      <c r="D32" s="6">
        <f t="shared" ref="D32:Y32" si="4">+D20+D21</f>
        <v>1318</v>
      </c>
      <c r="E32" s="6">
        <f t="shared" si="4"/>
        <v>1244</v>
      </c>
      <c r="F32" s="6">
        <f t="shared" si="4"/>
        <v>938</v>
      </c>
      <c r="G32" s="6">
        <f t="shared" si="4"/>
        <v>878</v>
      </c>
      <c r="H32" s="6">
        <f t="shared" si="4"/>
        <v>857</v>
      </c>
      <c r="I32" s="6">
        <f t="shared" si="4"/>
        <v>1053</v>
      </c>
      <c r="J32" s="6">
        <f t="shared" si="4"/>
        <v>705</v>
      </c>
      <c r="K32" s="6">
        <f t="shared" si="4"/>
        <v>760</v>
      </c>
      <c r="L32" s="6">
        <f t="shared" si="4"/>
        <v>903</v>
      </c>
      <c r="M32" s="6">
        <f t="shared" si="4"/>
        <v>860</v>
      </c>
      <c r="N32" s="6">
        <f t="shared" si="4"/>
        <v>923</v>
      </c>
      <c r="O32" s="6">
        <f t="shared" si="4"/>
        <v>695</v>
      </c>
      <c r="P32" s="6">
        <f t="shared" si="4"/>
        <v>802</v>
      </c>
      <c r="Q32" s="6">
        <f t="shared" si="4"/>
        <v>739</v>
      </c>
      <c r="R32" s="6">
        <f t="shared" si="4"/>
        <v>727</v>
      </c>
      <c r="S32" s="6">
        <f t="shared" si="4"/>
        <v>1072</v>
      </c>
      <c r="T32" s="6">
        <f t="shared" si="4"/>
        <v>852</v>
      </c>
      <c r="U32" s="6">
        <f t="shared" si="4"/>
        <v>762</v>
      </c>
      <c r="V32" s="6">
        <f t="shared" si="4"/>
        <v>560</v>
      </c>
      <c r="W32" s="6">
        <f t="shared" si="4"/>
        <v>720</v>
      </c>
      <c r="X32" s="6">
        <f t="shared" si="4"/>
        <v>695</v>
      </c>
      <c r="Y32" s="6">
        <f t="shared" si="4"/>
        <v>770</v>
      </c>
      <c r="Z32" s="6">
        <v>610</v>
      </c>
      <c r="AA32" s="6">
        <v>585</v>
      </c>
      <c r="AB32" s="6">
        <v>877</v>
      </c>
      <c r="AC32" s="6">
        <v>743</v>
      </c>
      <c r="AD32" s="6">
        <v>670</v>
      </c>
      <c r="AE32" s="21">
        <f>SUM(AE20:AE21)</f>
        <v>573</v>
      </c>
      <c r="AF32" s="6">
        <f>SUM(AF20:AF21)</f>
        <v>827</v>
      </c>
    </row>
    <row r="33" spans="2:32" ht="20.100000000000001" customHeight="1" thickBot="1" x14ac:dyDescent="0.25">
      <c r="B33" s="5" t="s">
        <v>84</v>
      </c>
      <c r="C33" s="6">
        <f>+C22+C23</f>
        <v>1474</v>
      </c>
      <c r="D33" s="6">
        <f t="shared" ref="D33:Y33" si="5">+D22+D23</f>
        <v>1456</v>
      </c>
      <c r="E33" s="6">
        <f t="shared" si="5"/>
        <v>1262</v>
      </c>
      <c r="F33" s="6">
        <f t="shared" si="5"/>
        <v>1097</v>
      </c>
      <c r="G33" s="6">
        <f t="shared" si="5"/>
        <v>1029</v>
      </c>
      <c r="H33" s="6">
        <f t="shared" si="5"/>
        <v>1146</v>
      </c>
      <c r="I33" s="6">
        <f t="shared" si="5"/>
        <v>1136</v>
      </c>
      <c r="J33" s="6">
        <f t="shared" si="5"/>
        <v>1073</v>
      </c>
      <c r="K33" s="6">
        <f t="shared" si="5"/>
        <v>953</v>
      </c>
      <c r="L33" s="6">
        <f t="shared" si="5"/>
        <v>1189</v>
      </c>
      <c r="M33" s="6">
        <f t="shared" si="5"/>
        <v>1275</v>
      </c>
      <c r="N33" s="6">
        <f t="shared" si="5"/>
        <v>1068</v>
      </c>
      <c r="O33" s="6">
        <f t="shared" si="5"/>
        <v>988</v>
      </c>
      <c r="P33" s="6">
        <f t="shared" si="5"/>
        <v>948</v>
      </c>
      <c r="Q33" s="6">
        <f t="shared" si="5"/>
        <v>929</v>
      </c>
      <c r="R33" s="6">
        <f t="shared" si="5"/>
        <v>988</v>
      </c>
      <c r="S33" s="6">
        <f t="shared" si="5"/>
        <v>908</v>
      </c>
      <c r="T33" s="6">
        <f t="shared" si="5"/>
        <v>975</v>
      </c>
      <c r="U33" s="6">
        <f t="shared" si="5"/>
        <v>1166</v>
      </c>
      <c r="V33" s="6">
        <f t="shared" si="5"/>
        <v>1010</v>
      </c>
      <c r="W33" s="6">
        <f t="shared" si="5"/>
        <v>1097</v>
      </c>
      <c r="X33" s="6">
        <f t="shared" si="5"/>
        <v>1103</v>
      </c>
      <c r="Y33" s="6">
        <f t="shared" si="5"/>
        <v>963</v>
      </c>
      <c r="Z33" s="6">
        <v>1069</v>
      </c>
      <c r="AA33" s="6">
        <v>1196</v>
      </c>
      <c r="AB33" s="6">
        <v>1133</v>
      </c>
      <c r="AC33" s="6">
        <v>1263</v>
      </c>
      <c r="AD33" s="6">
        <v>1349</v>
      </c>
      <c r="AE33" s="21">
        <f>SUM(AE22:AE23)</f>
        <v>1243</v>
      </c>
      <c r="AF33" s="6">
        <f>SUM(AF22:AF23)</f>
        <v>1543</v>
      </c>
    </row>
    <row r="34" spans="2:32" ht="20.100000000000001" customHeight="1" thickBot="1" x14ac:dyDescent="0.25">
      <c r="B34" s="5" t="s">
        <v>85</v>
      </c>
      <c r="C34" s="6">
        <f>+C24+C25</f>
        <v>597</v>
      </c>
      <c r="D34" s="6">
        <f t="shared" ref="D34:Y34" si="6">+D24+D25</f>
        <v>872</v>
      </c>
      <c r="E34" s="6">
        <f t="shared" si="6"/>
        <v>746</v>
      </c>
      <c r="F34" s="6">
        <f t="shared" si="6"/>
        <v>559</v>
      </c>
      <c r="G34" s="6">
        <f t="shared" si="6"/>
        <v>663</v>
      </c>
      <c r="H34" s="6">
        <f t="shared" si="6"/>
        <v>699</v>
      </c>
      <c r="I34" s="6">
        <f t="shared" si="6"/>
        <v>592</v>
      </c>
      <c r="J34" s="6">
        <f t="shared" si="6"/>
        <v>626</v>
      </c>
      <c r="K34" s="6">
        <f t="shared" si="6"/>
        <v>526</v>
      </c>
      <c r="L34" s="6">
        <f t="shared" si="6"/>
        <v>585</v>
      </c>
      <c r="M34" s="6">
        <f t="shared" si="6"/>
        <v>719</v>
      </c>
      <c r="N34" s="6">
        <f t="shared" si="6"/>
        <v>610</v>
      </c>
      <c r="O34" s="6">
        <f t="shared" si="6"/>
        <v>497</v>
      </c>
      <c r="P34" s="6">
        <f t="shared" si="6"/>
        <v>672</v>
      </c>
      <c r="Q34" s="6">
        <f t="shared" si="6"/>
        <v>676</v>
      </c>
      <c r="R34" s="6">
        <f t="shared" si="6"/>
        <v>683</v>
      </c>
      <c r="S34" s="6">
        <f t="shared" si="6"/>
        <v>574</v>
      </c>
      <c r="T34" s="6">
        <f t="shared" si="6"/>
        <v>700</v>
      </c>
      <c r="U34" s="6">
        <f t="shared" si="6"/>
        <v>681</v>
      </c>
      <c r="V34" s="6">
        <f t="shared" si="6"/>
        <v>612</v>
      </c>
      <c r="W34" s="6">
        <f t="shared" si="6"/>
        <v>575</v>
      </c>
      <c r="X34" s="6">
        <f t="shared" si="6"/>
        <v>637</v>
      </c>
      <c r="Y34" s="6">
        <f t="shared" si="6"/>
        <v>676</v>
      </c>
      <c r="Z34" s="6">
        <v>542</v>
      </c>
      <c r="AA34" s="6">
        <v>529</v>
      </c>
      <c r="AB34" s="6">
        <v>638</v>
      </c>
      <c r="AC34" s="6">
        <v>710</v>
      </c>
      <c r="AD34" s="6">
        <v>881</v>
      </c>
      <c r="AE34" s="21">
        <f>SUM(AE24:AE25)</f>
        <v>733</v>
      </c>
      <c r="AF34" s="6">
        <f>SUM(AF24:AF25)</f>
        <v>908</v>
      </c>
    </row>
    <row r="35" spans="2:32" ht="20.100000000000001" customHeight="1" thickBot="1" x14ac:dyDescent="0.25">
      <c r="B35" s="15" t="s">
        <v>86</v>
      </c>
      <c r="C35" s="14">
        <f>+C26+C27</f>
        <v>16810</v>
      </c>
      <c r="D35" s="14">
        <f t="shared" ref="D35:Y35" si="7">+D26+D27</f>
        <v>17514</v>
      </c>
      <c r="E35" s="14">
        <f t="shared" si="7"/>
        <v>17582</v>
      </c>
      <c r="F35" s="14">
        <f t="shared" si="7"/>
        <v>14800</v>
      </c>
      <c r="G35" s="14">
        <f t="shared" si="7"/>
        <v>14009</v>
      </c>
      <c r="H35" s="14">
        <f t="shared" si="7"/>
        <v>15425</v>
      </c>
      <c r="I35" s="14">
        <f t="shared" si="7"/>
        <v>15914</v>
      </c>
      <c r="J35" s="14">
        <f t="shared" si="7"/>
        <v>14249</v>
      </c>
      <c r="K35" s="14">
        <f t="shared" si="7"/>
        <v>14092</v>
      </c>
      <c r="L35" s="14">
        <f t="shared" si="7"/>
        <v>14993</v>
      </c>
      <c r="M35" s="14">
        <f t="shared" si="7"/>
        <v>15410</v>
      </c>
      <c r="N35" s="14">
        <f t="shared" si="7"/>
        <v>14556</v>
      </c>
      <c r="O35" s="14">
        <f t="shared" si="7"/>
        <v>13438</v>
      </c>
      <c r="P35" s="14">
        <f t="shared" si="7"/>
        <v>14469</v>
      </c>
      <c r="Q35" s="14">
        <f t="shared" si="7"/>
        <v>15063</v>
      </c>
      <c r="R35" s="14">
        <f t="shared" si="7"/>
        <v>14396</v>
      </c>
      <c r="S35" s="14">
        <f t="shared" si="7"/>
        <v>14544</v>
      </c>
      <c r="T35" s="14">
        <f t="shared" si="7"/>
        <v>15574</v>
      </c>
      <c r="U35" s="14">
        <f t="shared" si="7"/>
        <v>16028</v>
      </c>
      <c r="V35" s="14">
        <f t="shared" si="7"/>
        <v>14712</v>
      </c>
      <c r="W35" s="14">
        <f t="shared" si="7"/>
        <v>14934</v>
      </c>
      <c r="X35" s="14">
        <f t="shared" si="7"/>
        <v>16217</v>
      </c>
      <c r="Y35" s="14">
        <f t="shared" si="7"/>
        <v>15473</v>
      </c>
      <c r="Z35" s="14">
        <v>14445</v>
      </c>
      <c r="AA35" s="14">
        <v>14881</v>
      </c>
      <c r="AB35" s="14">
        <v>16272</v>
      </c>
      <c r="AC35" s="14">
        <v>17044</v>
      </c>
      <c r="AD35" s="14">
        <v>17528</v>
      </c>
      <c r="AE35" s="14">
        <f>SUM(AE26:AE27)</f>
        <v>15317</v>
      </c>
      <c r="AF35" s="14">
        <f>SUM(AF26:AF27)</f>
        <v>17937</v>
      </c>
    </row>
  </sheetData>
  <pageMargins left="0.7" right="0.7" top="0.75" bottom="0.75" header="0.3" footer="0.3"/>
  <pageSetup paperSize="9" orientation="portrait" horizontalDpi="300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1:AF39"/>
  <sheetViews>
    <sheetView workbookViewId="0"/>
  </sheetViews>
  <sheetFormatPr baseColWidth="10" defaultRowHeight="12.75" x14ac:dyDescent="0.2"/>
  <cols>
    <col min="1" max="1" width="8.625" customWidth="1"/>
    <col min="2" max="2" width="44.125" customWidth="1"/>
  </cols>
  <sheetData>
    <row r="11" spans="2:32" ht="20.100000000000001" customHeight="1" thickBot="1" x14ac:dyDescent="0.25">
      <c r="B11" s="8"/>
      <c r="C11" s="4" t="s">
        <v>4</v>
      </c>
      <c r="D11" s="4" t="s">
        <v>5</v>
      </c>
      <c r="E11" s="4" t="s">
        <v>6</v>
      </c>
      <c r="F11" s="4" t="s">
        <v>7</v>
      </c>
      <c r="G11" s="4" t="s">
        <v>8</v>
      </c>
      <c r="H11" s="4" t="s">
        <v>9</v>
      </c>
      <c r="I11" s="4" t="s">
        <v>10</v>
      </c>
      <c r="J11" s="4" t="s">
        <v>11</v>
      </c>
      <c r="K11" s="4" t="s">
        <v>12</v>
      </c>
      <c r="L11" s="4" t="s">
        <v>13</v>
      </c>
      <c r="M11" s="4" t="s">
        <v>14</v>
      </c>
      <c r="N11" s="4" t="s">
        <v>15</v>
      </c>
      <c r="O11" s="4" t="s">
        <v>16</v>
      </c>
      <c r="P11" s="4" t="s">
        <v>17</v>
      </c>
      <c r="Q11" s="4" t="s">
        <v>18</v>
      </c>
      <c r="R11" s="4" t="s">
        <v>19</v>
      </c>
      <c r="S11" s="4" t="s">
        <v>20</v>
      </c>
      <c r="T11" s="4" t="s">
        <v>21</v>
      </c>
      <c r="U11" s="4" t="s">
        <v>22</v>
      </c>
      <c r="V11" s="4" t="s">
        <v>23</v>
      </c>
      <c r="W11" s="4" t="s">
        <v>24</v>
      </c>
      <c r="X11" s="4" t="s">
        <v>25</v>
      </c>
      <c r="Y11" s="4" t="s">
        <v>26</v>
      </c>
      <c r="Z11" s="4" t="s">
        <v>27</v>
      </c>
      <c r="AA11" s="4" t="s">
        <v>28</v>
      </c>
      <c r="AB11" s="4" t="s">
        <v>29</v>
      </c>
      <c r="AC11" s="4" t="s">
        <v>30</v>
      </c>
      <c r="AD11" s="4" t="s">
        <v>149</v>
      </c>
      <c r="AE11" s="4" t="s">
        <v>151</v>
      </c>
      <c r="AF11" s="4" t="s">
        <v>152</v>
      </c>
    </row>
    <row r="12" spans="2:32" ht="20.100000000000001" customHeight="1" thickBot="1" x14ac:dyDescent="0.25">
      <c r="B12" s="5" t="s">
        <v>87</v>
      </c>
      <c r="C12" s="6">
        <v>1089</v>
      </c>
      <c r="D12" s="6">
        <v>1105</v>
      </c>
      <c r="E12" s="6">
        <v>1128</v>
      </c>
      <c r="F12" s="6">
        <v>944</v>
      </c>
      <c r="G12" s="6">
        <v>950</v>
      </c>
      <c r="H12" s="6">
        <v>1028</v>
      </c>
      <c r="I12" s="6">
        <v>1063</v>
      </c>
      <c r="J12" s="6">
        <v>922</v>
      </c>
      <c r="K12" s="6">
        <v>976</v>
      </c>
      <c r="L12" s="6">
        <v>1034</v>
      </c>
      <c r="M12" s="6">
        <v>1017</v>
      </c>
      <c r="N12" s="6">
        <v>945</v>
      </c>
      <c r="O12" s="6">
        <v>950</v>
      </c>
      <c r="P12" s="6">
        <v>961</v>
      </c>
      <c r="Q12" s="6">
        <v>1129</v>
      </c>
      <c r="R12" s="6">
        <v>1105</v>
      </c>
      <c r="S12" s="6">
        <v>1217</v>
      </c>
      <c r="T12" s="6">
        <v>1089</v>
      </c>
      <c r="U12" s="6">
        <v>1064</v>
      </c>
      <c r="V12" s="6">
        <v>1041</v>
      </c>
      <c r="W12" s="6">
        <v>1001</v>
      </c>
      <c r="X12" s="6">
        <v>1146</v>
      </c>
      <c r="Y12" s="6">
        <v>1069</v>
      </c>
      <c r="Z12" s="6">
        <v>950</v>
      </c>
      <c r="AA12" s="6">
        <v>1082</v>
      </c>
      <c r="AB12" s="6">
        <v>1145</v>
      </c>
      <c r="AC12" s="6">
        <v>1223</v>
      </c>
      <c r="AD12" s="6">
        <v>1203</v>
      </c>
      <c r="AE12" s="21">
        <v>1073</v>
      </c>
      <c r="AF12" s="6">
        <v>1195</v>
      </c>
    </row>
    <row r="13" spans="2:32" ht="20.100000000000001" customHeight="1" thickBot="1" x14ac:dyDescent="0.25">
      <c r="B13" s="5" t="s">
        <v>88</v>
      </c>
      <c r="C13" s="6">
        <v>23</v>
      </c>
      <c r="D13" s="6">
        <v>40</v>
      </c>
      <c r="E13" s="6">
        <v>106</v>
      </c>
      <c r="F13" s="6">
        <v>62</v>
      </c>
      <c r="G13" s="6">
        <v>44</v>
      </c>
      <c r="H13" s="6">
        <v>37</v>
      </c>
      <c r="I13" s="6">
        <v>64</v>
      </c>
      <c r="J13" s="6">
        <v>93</v>
      </c>
      <c r="K13" s="6">
        <v>97</v>
      </c>
      <c r="L13" s="6">
        <v>34</v>
      </c>
      <c r="M13" s="6">
        <v>39</v>
      </c>
      <c r="N13" s="6">
        <v>105</v>
      </c>
      <c r="O13" s="6">
        <v>83</v>
      </c>
      <c r="P13" s="6">
        <v>64</v>
      </c>
      <c r="Q13" s="6">
        <v>69</v>
      </c>
      <c r="R13" s="6">
        <v>51</v>
      </c>
      <c r="S13" s="6">
        <v>49</v>
      </c>
      <c r="T13" s="6">
        <v>86</v>
      </c>
      <c r="U13" s="6">
        <v>72</v>
      </c>
      <c r="V13" s="6">
        <v>71</v>
      </c>
      <c r="W13" s="6">
        <v>57</v>
      </c>
      <c r="X13" s="6">
        <v>58</v>
      </c>
      <c r="Y13" s="6">
        <v>51</v>
      </c>
      <c r="Z13" s="6">
        <v>50</v>
      </c>
      <c r="AA13" s="6">
        <v>55</v>
      </c>
      <c r="AB13" s="6">
        <v>94</v>
      </c>
      <c r="AC13" s="6">
        <v>54</v>
      </c>
      <c r="AD13" s="6">
        <v>87</v>
      </c>
      <c r="AE13" s="21">
        <v>66</v>
      </c>
      <c r="AF13" s="6">
        <v>73</v>
      </c>
    </row>
    <row r="14" spans="2:32" ht="20.100000000000001" customHeight="1" thickBot="1" x14ac:dyDescent="0.25">
      <c r="B14" s="5" t="s">
        <v>89</v>
      </c>
      <c r="C14" s="6">
        <v>39</v>
      </c>
      <c r="D14" s="6">
        <v>21</v>
      </c>
      <c r="E14" s="6">
        <v>31</v>
      </c>
      <c r="F14" s="6">
        <v>4</v>
      </c>
      <c r="G14" s="6">
        <v>27</v>
      </c>
      <c r="H14" s="6">
        <v>41</v>
      </c>
      <c r="I14" s="6">
        <v>30</v>
      </c>
      <c r="J14" s="6">
        <v>33</v>
      </c>
      <c r="K14" s="6">
        <v>13</v>
      </c>
      <c r="L14" s="6">
        <v>17</v>
      </c>
      <c r="M14" s="6">
        <v>13</v>
      </c>
      <c r="N14" s="6">
        <v>21</v>
      </c>
      <c r="O14" s="6">
        <v>8</v>
      </c>
      <c r="P14" s="6">
        <v>15</v>
      </c>
      <c r="Q14" s="6">
        <v>2</v>
      </c>
      <c r="R14" s="6">
        <v>31</v>
      </c>
      <c r="S14" s="6">
        <v>18</v>
      </c>
      <c r="T14" s="6">
        <v>10</v>
      </c>
      <c r="U14" s="6">
        <v>14</v>
      </c>
      <c r="V14" s="6">
        <v>5</v>
      </c>
      <c r="W14" s="6">
        <v>27</v>
      </c>
      <c r="X14" s="6">
        <v>26</v>
      </c>
      <c r="Y14" s="6">
        <v>11</v>
      </c>
      <c r="Z14" s="6">
        <v>1</v>
      </c>
      <c r="AA14" s="6">
        <v>10</v>
      </c>
      <c r="AB14" s="6">
        <v>12</v>
      </c>
      <c r="AC14" s="6">
        <v>16</v>
      </c>
      <c r="AD14" s="6">
        <v>5</v>
      </c>
      <c r="AE14" s="21">
        <v>12</v>
      </c>
      <c r="AF14" s="6">
        <v>22</v>
      </c>
    </row>
    <row r="15" spans="2:32" ht="20.100000000000001" customHeight="1" thickBot="1" x14ac:dyDescent="0.25">
      <c r="B15" s="5" t="s">
        <v>90</v>
      </c>
      <c r="C15" s="6">
        <v>1</v>
      </c>
      <c r="D15" s="6">
        <v>0</v>
      </c>
      <c r="E15" s="6">
        <v>1</v>
      </c>
      <c r="F15" s="6">
        <v>0</v>
      </c>
      <c r="G15" s="6">
        <v>0</v>
      </c>
      <c r="H15" s="6">
        <v>2</v>
      </c>
      <c r="I15" s="6">
        <v>0</v>
      </c>
      <c r="J15" s="6">
        <v>1</v>
      </c>
      <c r="K15" s="6">
        <v>1</v>
      </c>
      <c r="L15" s="6">
        <v>0</v>
      </c>
      <c r="M15" s="6">
        <v>0</v>
      </c>
      <c r="N15" s="6">
        <v>0</v>
      </c>
      <c r="O15" s="6">
        <v>1</v>
      </c>
      <c r="P15" s="6">
        <v>0</v>
      </c>
      <c r="Q15" s="6">
        <v>1</v>
      </c>
      <c r="R15" s="6">
        <v>2</v>
      </c>
      <c r="S15" s="6">
        <v>0</v>
      </c>
      <c r="T15" s="6">
        <v>0</v>
      </c>
      <c r="U15" s="6">
        <v>10</v>
      </c>
      <c r="V15" s="6">
        <v>2</v>
      </c>
      <c r="W15" s="6">
        <v>7</v>
      </c>
      <c r="X15" s="6">
        <v>0</v>
      </c>
      <c r="Y15" s="6">
        <v>0</v>
      </c>
      <c r="Z15" s="6">
        <v>0</v>
      </c>
      <c r="AA15" s="6">
        <v>0</v>
      </c>
      <c r="AB15" s="6">
        <v>0</v>
      </c>
      <c r="AC15" s="6">
        <v>0</v>
      </c>
      <c r="AD15" s="6">
        <v>3</v>
      </c>
      <c r="AE15" s="21">
        <v>1</v>
      </c>
      <c r="AF15" s="6">
        <v>1</v>
      </c>
    </row>
    <row r="16" spans="2:32" ht="20.100000000000001" customHeight="1" thickBot="1" x14ac:dyDescent="0.25">
      <c r="B16" s="5" t="s">
        <v>91</v>
      </c>
      <c r="C16" s="6">
        <v>152</v>
      </c>
      <c r="D16" s="6">
        <v>160</v>
      </c>
      <c r="E16" s="6">
        <v>189</v>
      </c>
      <c r="F16" s="6">
        <v>152</v>
      </c>
      <c r="G16" s="6">
        <v>142</v>
      </c>
      <c r="H16" s="6">
        <v>183</v>
      </c>
      <c r="I16" s="6">
        <v>147</v>
      </c>
      <c r="J16" s="6">
        <v>118</v>
      </c>
      <c r="K16" s="6">
        <v>139</v>
      </c>
      <c r="L16" s="6">
        <v>147</v>
      </c>
      <c r="M16" s="6">
        <v>128</v>
      </c>
      <c r="N16" s="6">
        <v>151</v>
      </c>
      <c r="O16" s="6">
        <v>160</v>
      </c>
      <c r="P16" s="6">
        <v>162</v>
      </c>
      <c r="Q16" s="6">
        <v>175</v>
      </c>
      <c r="R16" s="6">
        <v>231</v>
      </c>
      <c r="S16" s="6">
        <v>241</v>
      </c>
      <c r="T16" s="6">
        <v>248</v>
      </c>
      <c r="U16" s="6">
        <v>217</v>
      </c>
      <c r="V16" s="6">
        <v>242</v>
      </c>
      <c r="W16" s="6">
        <v>181</v>
      </c>
      <c r="X16" s="6">
        <v>254</v>
      </c>
      <c r="Y16" s="6">
        <v>153</v>
      </c>
      <c r="Z16" s="6">
        <v>161</v>
      </c>
      <c r="AA16" s="6">
        <v>192</v>
      </c>
      <c r="AB16" s="6">
        <v>194</v>
      </c>
      <c r="AC16" s="6">
        <v>197</v>
      </c>
      <c r="AD16" s="6">
        <v>202</v>
      </c>
      <c r="AE16" s="21">
        <v>236</v>
      </c>
      <c r="AF16" s="6">
        <v>197</v>
      </c>
    </row>
    <row r="17" spans="2:32" ht="20.100000000000001" customHeight="1" thickBot="1" x14ac:dyDescent="0.25">
      <c r="B17" s="5" t="s">
        <v>92</v>
      </c>
      <c r="C17" s="6">
        <v>9</v>
      </c>
      <c r="D17" s="6">
        <v>27</v>
      </c>
      <c r="E17" s="6">
        <v>12</v>
      </c>
      <c r="F17" s="6">
        <v>9</v>
      </c>
      <c r="G17" s="6">
        <v>4</v>
      </c>
      <c r="H17" s="6">
        <v>6</v>
      </c>
      <c r="I17" s="6">
        <v>6</v>
      </c>
      <c r="J17" s="6">
        <v>7</v>
      </c>
      <c r="K17" s="6">
        <v>7</v>
      </c>
      <c r="L17" s="6">
        <v>15</v>
      </c>
      <c r="M17" s="6">
        <v>11</v>
      </c>
      <c r="N17" s="6">
        <v>25</v>
      </c>
      <c r="O17" s="6">
        <v>11</v>
      </c>
      <c r="P17" s="6">
        <v>17</v>
      </c>
      <c r="Q17" s="6">
        <v>6</v>
      </c>
      <c r="R17" s="6">
        <v>26</v>
      </c>
      <c r="S17" s="6">
        <v>29</v>
      </c>
      <c r="T17" s="6">
        <v>28</v>
      </c>
      <c r="U17" s="6">
        <v>18</v>
      </c>
      <c r="V17" s="6">
        <v>12</v>
      </c>
      <c r="W17" s="6">
        <v>9</v>
      </c>
      <c r="X17" s="6">
        <v>7</v>
      </c>
      <c r="Y17" s="6">
        <v>7</v>
      </c>
      <c r="Z17" s="6">
        <v>21</v>
      </c>
      <c r="AA17" s="6">
        <v>14</v>
      </c>
      <c r="AB17" s="6">
        <v>13</v>
      </c>
      <c r="AC17" s="6">
        <v>8</v>
      </c>
      <c r="AD17" s="6">
        <v>15</v>
      </c>
      <c r="AE17" s="21">
        <v>14</v>
      </c>
      <c r="AF17" s="6">
        <v>10</v>
      </c>
    </row>
    <row r="18" spans="2:32" ht="20.100000000000001" customHeight="1" thickBot="1" x14ac:dyDescent="0.25">
      <c r="B18" s="5" t="s">
        <v>93</v>
      </c>
      <c r="C18" s="6">
        <v>27</v>
      </c>
      <c r="D18" s="6">
        <v>38</v>
      </c>
      <c r="E18" s="6">
        <v>5</v>
      </c>
      <c r="F18" s="6">
        <v>6</v>
      </c>
      <c r="G18" s="6">
        <v>10</v>
      </c>
      <c r="H18" s="6">
        <v>30</v>
      </c>
      <c r="I18" s="6">
        <v>5</v>
      </c>
      <c r="J18" s="6">
        <v>13</v>
      </c>
      <c r="K18" s="6">
        <v>8</v>
      </c>
      <c r="L18" s="6">
        <v>27</v>
      </c>
      <c r="M18" s="6">
        <v>6</v>
      </c>
      <c r="N18" s="6">
        <v>15</v>
      </c>
      <c r="O18" s="6">
        <v>10</v>
      </c>
      <c r="P18" s="6">
        <v>23</v>
      </c>
      <c r="Q18" s="6">
        <v>35</v>
      </c>
      <c r="R18" s="6">
        <v>16</v>
      </c>
      <c r="S18" s="6">
        <v>38</v>
      </c>
      <c r="T18" s="6">
        <v>7</v>
      </c>
      <c r="U18" s="6">
        <v>36</v>
      </c>
      <c r="V18" s="6">
        <v>29</v>
      </c>
      <c r="W18" s="6">
        <v>41</v>
      </c>
      <c r="X18" s="6">
        <v>26</v>
      </c>
      <c r="Y18" s="6">
        <v>21</v>
      </c>
      <c r="Z18" s="6">
        <v>18</v>
      </c>
      <c r="AA18" s="6">
        <v>24</v>
      </c>
      <c r="AB18" s="6">
        <v>29</v>
      </c>
      <c r="AC18" s="6">
        <v>37</v>
      </c>
      <c r="AD18" s="6">
        <v>26</v>
      </c>
      <c r="AE18" s="21">
        <v>18</v>
      </c>
      <c r="AF18" s="6">
        <v>23</v>
      </c>
    </row>
    <row r="19" spans="2:32" ht="20.100000000000001" customHeight="1" thickBot="1" x14ac:dyDescent="0.25">
      <c r="B19" s="5" t="s">
        <v>94</v>
      </c>
      <c r="C19" s="6">
        <v>0</v>
      </c>
      <c r="D19" s="6">
        <v>1</v>
      </c>
      <c r="E19" s="6">
        <v>1</v>
      </c>
      <c r="F19" s="6">
        <v>1</v>
      </c>
      <c r="G19" s="6">
        <v>1</v>
      </c>
      <c r="H19" s="6">
        <v>2</v>
      </c>
      <c r="I19" s="6">
        <v>5</v>
      </c>
      <c r="J19" s="6">
        <v>3</v>
      </c>
      <c r="K19" s="6">
        <v>1</v>
      </c>
      <c r="L19" s="6">
        <v>3</v>
      </c>
      <c r="M19" s="6">
        <v>1</v>
      </c>
      <c r="N19" s="6">
        <v>1</v>
      </c>
      <c r="O19" s="6">
        <v>3</v>
      </c>
      <c r="P19" s="6">
        <v>0</v>
      </c>
      <c r="Q19" s="6">
        <v>1</v>
      </c>
      <c r="R19" s="6">
        <v>5</v>
      </c>
      <c r="S19" s="6">
        <v>2</v>
      </c>
      <c r="T19" s="6">
        <v>2</v>
      </c>
      <c r="U19" s="6">
        <v>5</v>
      </c>
      <c r="V19" s="6">
        <v>2</v>
      </c>
      <c r="W19" s="6">
        <v>1</v>
      </c>
      <c r="X19" s="6">
        <v>1</v>
      </c>
      <c r="Y19" s="6">
        <v>4</v>
      </c>
      <c r="Z19" s="6">
        <v>4</v>
      </c>
      <c r="AA19" s="6">
        <v>1</v>
      </c>
      <c r="AB19" s="6">
        <v>1</v>
      </c>
      <c r="AC19" s="6">
        <v>5</v>
      </c>
      <c r="AD19" s="6">
        <v>7</v>
      </c>
      <c r="AE19" s="21">
        <v>0</v>
      </c>
      <c r="AF19" s="6">
        <v>1</v>
      </c>
    </row>
    <row r="20" spans="2:32" ht="20.100000000000001" customHeight="1" thickBot="1" x14ac:dyDescent="0.25">
      <c r="B20" s="5" t="s">
        <v>95</v>
      </c>
      <c r="C20" s="6">
        <v>407</v>
      </c>
      <c r="D20" s="6">
        <v>367</v>
      </c>
      <c r="E20" s="6">
        <v>395</v>
      </c>
      <c r="F20" s="6">
        <v>329</v>
      </c>
      <c r="G20" s="6">
        <v>316</v>
      </c>
      <c r="H20" s="6">
        <v>358</v>
      </c>
      <c r="I20" s="6">
        <v>352</v>
      </c>
      <c r="J20" s="6">
        <v>269</v>
      </c>
      <c r="K20" s="6">
        <v>257</v>
      </c>
      <c r="L20" s="6">
        <v>256</v>
      </c>
      <c r="M20" s="6">
        <v>270</v>
      </c>
      <c r="N20" s="6">
        <v>295</v>
      </c>
      <c r="O20" s="6">
        <v>311</v>
      </c>
      <c r="P20" s="6">
        <v>266</v>
      </c>
      <c r="Q20" s="6">
        <v>274</v>
      </c>
      <c r="R20" s="6">
        <v>372</v>
      </c>
      <c r="S20" s="6">
        <v>514</v>
      </c>
      <c r="T20" s="6">
        <v>314</v>
      </c>
      <c r="U20" s="6">
        <v>302</v>
      </c>
      <c r="V20" s="6">
        <v>267</v>
      </c>
      <c r="W20" s="6">
        <v>321</v>
      </c>
      <c r="X20" s="6">
        <v>367</v>
      </c>
      <c r="Y20" s="6">
        <v>304</v>
      </c>
      <c r="Z20" s="6">
        <v>271</v>
      </c>
      <c r="AA20" s="6">
        <v>285</v>
      </c>
      <c r="AB20" s="6">
        <v>345</v>
      </c>
      <c r="AC20" s="6">
        <v>308</v>
      </c>
      <c r="AD20" s="6">
        <v>259</v>
      </c>
      <c r="AE20" s="21">
        <v>301</v>
      </c>
      <c r="AF20" s="6">
        <v>282</v>
      </c>
    </row>
    <row r="21" spans="2:32" ht="20.100000000000001" customHeight="1" thickBot="1" x14ac:dyDescent="0.25">
      <c r="B21" s="5" t="s">
        <v>96</v>
      </c>
      <c r="C21" s="6">
        <v>5</v>
      </c>
      <c r="D21" s="6">
        <v>37</v>
      </c>
      <c r="E21" s="6">
        <v>20</v>
      </c>
      <c r="F21" s="6">
        <v>16</v>
      </c>
      <c r="G21" s="6">
        <v>14</v>
      </c>
      <c r="H21" s="6">
        <v>8</v>
      </c>
      <c r="I21" s="6">
        <v>11</v>
      </c>
      <c r="J21" s="6">
        <v>32</v>
      </c>
      <c r="K21" s="6">
        <v>9</v>
      </c>
      <c r="L21" s="6">
        <v>11</v>
      </c>
      <c r="M21" s="6">
        <v>8</v>
      </c>
      <c r="N21" s="6">
        <v>27</v>
      </c>
      <c r="O21" s="6">
        <v>10</v>
      </c>
      <c r="P21" s="6">
        <v>11</v>
      </c>
      <c r="Q21" s="6">
        <v>8</v>
      </c>
      <c r="R21" s="6">
        <v>17</v>
      </c>
      <c r="S21" s="6">
        <v>25</v>
      </c>
      <c r="T21" s="6">
        <v>37</v>
      </c>
      <c r="U21" s="6">
        <v>20</v>
      </c>
      <c r="V21" s="6">
        <v>17</v>
      </c>
      <c r="W21" s="6">
        <v>14</v>
      </c>
      <c r="X21" s="6">
        <v>17</v>
      </c>
      <c r="Y21" s="6">
        <v>8</v>
      </c>
      <c r="Z21" s="6">
        <v>16</v>
      </c>
      <c r="AA21" s="6">
        <v>13</v>
      </c>
      <c r="AB21" s="6">
        <v>42</v>
      </c>
      <c r="AC21" s="6">
        <v>32</v>
      </c>
      <c r="AD21" s="6">
        <v>17</v>
      </c>
      <c r="AE21" s="21">
        <v>17</v>
      </c>
      <c r="AF21" s="6">
        <v>22</v>
      </c>
    </row>
    <row r="22" spans="2:32" ht="20.100000000000001" customHeight="1" thickBot="1" x14ac:dyDescent="0.25">
      <c r="B22" s="5" t="s">
        <v>97</v>
      </c>
      <c r="C22" s="6">
        <v>1299</v>
      </c>
      <c r="D22" s="6">
        <v>1312</v>
      </c>
      <c r="E22" s="6">
        <v>1394</v>
      </c>
      <c r="F22" s="6">
        <v>1132</v>
      </c>
      <c r="G22" s="6">
        <v>1160</v>
      </c>
      <c r="H22" s="6">
        <v>1257</v>
      </c>
      <c r="I22" s="6">
        <v>1283</v>
      </c>
      <c r="J22" s="6">
        <v>1157</v>
      </c>
      <c r="K22" s="6">
        <v>1156</v>
      </c>
      <c r="L22" s="6">
        <v>1201</v>
      </c>
      <c r="M22" s="6">
        <v>1190</v>
      </c>
      <c r="N22" s="6">
        <v>1156</v>
      </c>
      <c r="O22" s="6">
        <v>1147</v>
      </c>
      <c r="P22" s="6">
        <v>1075</v>
      </c>
      <c r="Q22" s="6">
        <v>1229</v>
      </c>
      <c r="R22" s="6">
        <v>1308</v>
      </c>
      <c r="S22" s="6">
        <v>1423</v>
      </c>
      <c r="T22" s="6">
        <v>1251</v>
      </c>
      <c r="U22" s="6">
        <v>1331</v>
      </c>
      <c r="V22" s="6">
        <v>1206</v>
      </c>
      <c r="W22" s="6">
        <v>1208</v>
      </c>
      <c r="X22" s="6">
        <v>1316</v>
      </c>
      <c r="Y22" s="6">
        <v>1261</v>
      </c>
      <c r="Z22" s="6">
        <v>1168</v>
      </c>
      <c r="AA22" s="6">
        <v>1330</v>
      </c>
      <c r="AB22" s="6">
        <v>1357</v>
      </c>
      <c r="AC22" s="6">
        <v>1419</v>
      </c>
      <c r="AD22" s="6">
        <v>1431</v>
      </c>
      <c r="AE22" s="21">
        <v>1331</v>
      </c>
      <c r="AF22" s="6">
        <v>1465</v>
      </c>
    </row>
    <row r="23" spans="2:32" ht="20.100000000000001" customHeight="1" thickBot="1" x14ac:dyDescent="0.25">
      <c r="B23" s="5" t="s">
        <v>98</v>
      </c>
      <c r="C23" s="6">
        <v>24</v>
      </c>
      <c r="D23" s="6">
        <v>50</v>
      </c>
      <c r="E23" s="6">
        <v>67</v>
      </c>
      <c r="F23" s="6">
        <v>58</v>
      </c>
      <c r="G23" s="6">
        <v>39</v>
      </c>
      <c r="H23" s="6">
        <v>28</v>
      </c>
      <c r="I23" s="6">
        <v>44</v>
      </c>
      <c r="J23" s="6">
        <v>51</v>
      </c>
      <c r="K23" s="6">
        <v>93</v>
      </c>
      <c r="L23" s="6">
        <v>36</v>
      </c>
      <c r="M23" s="6">
        <v>47</v>
      </c>
      <c r="N23" s="6">
        <v>87</v>
      </c>
      <c r="O23" s="6">
        <v>69</v>
      </c>
      <c r="P23" s="6">
        <v>79</v>
      </c>
      <c r="Q23" s="6">
        <v>82</v>
      </c>
      <c r="R23" s="6">
        <v>57</v>
      </c>
      <c r="S23" s="6">
        <v>71</v>
      </c>
      <c r="T23" s="6">
        <v>130</v>
      </c>
      <c r="U23" s="6">
        <v>115</v>
      </c>
      <c r="V23" s="6">
        <v>87</v>
      </c>
      <c r="W23" s="6">
        <v>93</v>
      </c>
      <c r="X23" s="6">
        <v>84</v>
      </c>
      <c r="Y23" s="6">
        <v>74</v>
      </c>
      <c r="Z23" s="6">
        <v>69</v>
      </c>
      <c r="AA23" s="6">
        <v>79</v>
      </c>
      <c r="AB23" s="6">
        <v>107</v>
      </c>
      <c r="AC23" s="6">
        <v>92</v>
      </c>
      <c r="AD23" s="6">
        <v>58</v>
      </c>
      <c r="AE23" s="21">
        <v>71</v>
      </c>
      <c r="AF23" s="6">
        <v>90</v>
      </c>
    </row>
    <row r="24" spans="2:32" ht="20.100000000000001" customHeight="1" thickBot="1" x14ac:dyDescent="0.25">
      <c r="B24" s="5" t="s">
        <v>99</v>
      </c>
      <c r="C24" s="6">
        <v>44</v>
      </c>
      <c r="D24" s="6">
        <v>43</v>
      </c>
      <c r="E24" s="6">
        <v>69</v>
      </c>
      <c r="F24" s="6">
        <v>26</v>
      </c>
      <c r="G24" s="6">
        <v>51</v>
      </c>
      <c r="H24" s="6">
        <v>44</v>
      </c>
      <c r="I24" s="6">
        <v>89</v>
      </c>
      <c r="J24" s="6">
        <v>56</v>
      </c>
      <c r="K24" s="6">
        <v>103</v>
      </c>
      <c r="L24" s="6">
        <v>49</v>
      </c>
      <c r="M24" s="6">
        <v>36</v>
      </c>
      <c r="N24" s="6">
        <v>52</v>
      </c>
      <c r="O24" s="6">
        <v>33</v>
      </c>
      <c r="P24" s="6">
        <v>32</v>
      </c>
      <c r="Q24" s="6">
        <v>43</v>
      </c>
      <c r="R24" s="6">
        <v>54</v>
      </c>
      <c r="S24" s="6">
        <v>70</v>
      </c>
      <c r="T24" s="6">
        <v>81</v>
      </c>
      <c r="U24" s="6">
        <v>63</v>
      </c>
      <c r="V24" s="6">
        <v>52</v>
      </c>
      <c r="W24" s="6">
        <v>51</v>
      </c>
      <c r="X24" s="6">
        <v>55</v>
      </c>
      <c r="Y24" s="6">
        <v>56</v>
      </c>
      <c r="Z24" s="6">
        <v>43</v>
      </c>
      <c r="AA24" s="6">
        <v>55</v>
      </c>
      <c r="AB24" s="6">
        <v>28</v>
      </c>
      <c r="AC24" s="6">
        <v>40</v>
      </c>
      <c r="AD24" s="6">
        <v>55</v>
      </c>
      <c r="AE24" s="21">
        <v>47</v>
      </c>
      <c r="AF24" s="6">
        <v>52</v>
      </c>
    </row>
    <row r="25" spans="2:32" ht="20.100000000000001" customHeight="1" thickBot="1" x14ac:dyDescent="0.25">
      <c r="B25" s="5" t="s">
        <v>100</v>
      </c>
      <c r="C25" s="6">
        <v>4</v>
      </c>
      <c r="D25" s="6">
        <v>1</v>
      </c>
      <c r="E25" s="6">
        <v>1</v>
      </c>
      <c r="F25" s="6">
        <v>3</v>
      </c>
      <c r="G25" s="6">
        <v>4</v>
      </c>
      <c r="H25" s="6">
        <v>7</v>
      </c>
      <c r="I25" s="6">
        <v>13</v>
      </c>
      <c r="J25" s="6">
        <v>4</v>
      </c>
      <c r="K25" s="6">
        <v>17</v>
      </c>
      <c r="L25" s="6">
        <v>7</v>
      </c>
      <c r="M25" s="6">
        <v>5</v>
      </c>
      <c r="N25" s="6">
        <v>6</v>
      </c>
      <c r="O25" s="6">
        <v>4</v>
      </c>
      <c r="P25" s="6">
        <v>4</v>
      </c>
      <c r="Q25" s="6">
        <v>6</v>
      </c>
      <c r="R25" s="6">
        <v>7</v>
      </c>
      <c r="S25" s="6">
        <v>2</v>
      </c>
      <c r="T25" s="6">
        <v>2</v>
      </c>
      <c r="U25" s="6">
        <v>0</v>
      </c>
      <c r="V25" s="6">
        <v>11</v>
      </c>
      <c r="W25" s="6">
        <v>1</v>
      </c>
      <c r="X25" s="6">
        <v>3</v>
      </c>
      <c r="Y25" s="6">
        <v>0</v>
      </c>
      <c r="Z25" s="6">
        <v>2</v>
      </c>
      <c r="AA25" s="6">
        <v>4</v>
      </c>
      <c r="AB25" s="6">
        <v>0</v>
      </c>
      <c r="AC25" s="6">
        <v>9</v>
      </c>
      <c r="AD25" s="6">
        <v>62</v>
      </c>
      <c r="AE25" s="21">
        <v>1</v>
      </c>
      <c r="AF25" s="6">
        <v>0</v>
      </c>
    </row>
    <row r="26" spans="2:32" ht="20.100000000000001" customHeight="1" thickBot="1" x14ac:dyDescent="0.25">
      <c r="B26" s="5" t="s">
        <v>101</v>
      </c>
      <c r="C26" s="6">
        <v>863</v>
      </c>
      <c r="D26" s="6">
        <v>949</v>
      </c>
      <c r="E26" s="6">
        <v>937</v>
      </c>
      <c r="F26" s="6">
        <v>849</v>
      </c>
      <c r="G26" s="6">
        <v>808</v>
      </c>
      <c r="H26" s="6">
        <v>864</v>
      </c>
      <c r="I26" s="6">
        <v>867</v>
      </c>
      <c r="J26" s="6">
        <v>766</v>
      </c>
      <c r="K26" s="6">
        <v>713</v>
      </c>
      <c r="L26" s="6">
        <v>798</v>
      </c>
      <c r="M26" s="6">
        <v>781</v>
      </c>
      <c r="N26" s="6">
        <v>710</v>
      </c>
      <c r="O26" s="6">
        <v>782</v>
      </c>
      <c r="P26" s="6">
        <v>723</v>
      </c>
      <c r="Q26" s="6">
        <v>694</v>
      </c>
      <c r="R26" s="6">
        <v>782</v>
      </c>
      <c r="S26" s="6">
        <v>685</v>
      </c>
      <c r="T26" s="6">
        <v>819</v>
      </c>
      <c r="U26" s="6">
        <v>748</v>
      </c>
      <c r="V26" s="6">
        <v>721</v>
      </c>
      <c r="W26" s="6">
        <v>797</v>
      </c>
      <c r="X26" s="6">
        <v>744</v>
      </c>
      <c r="Y26" s="6">
        <v>714</v>
      </c>
      <c r="Z26" s="6">
        <v>693</v>
      </c>
      <c r="AA26" s="6">
        <v>760</v>
      </c>
      <c r="AB26" s="6">
        <v>789</v>
      </c>
      <c r="AC26" s="6">
        <v>826</v>
      </c>
      <c r="AD26" s="6">
        <v>950</v>
      </c>
      <c r="AE26" s="21">
        <v>773</v>
      </c>
      <c r="AF26" s="6">
        <v>833</v>
      </c>
    </row>
    <row r="27" spans="2:32" ht="20.100000000000001" customHeight="1" thickBot="1" x14ac:dyDescent="0.25">
      <c r="B27" s="5" t="s">
        <v>102</v>
      </c>
      <c r="C27" s="6">
        <v>10</v>
      </c>
      <c r="D27" s="6">
        <v>15</v>
      </c>
      <c r="E27" s="6">
        <v>30</v>
      </c>
      <c r="F27" s="6">
        <v>35</v>
      </c>
      <c r="G27" s="6">
        <v>33</v>
      </c>
      <c r="H27" s="6">
        <v>31</v>
      </c>
      <c r="I27" s="6">
        <v>39</v>
      </c>
      <c r="J27" s="6">
        <v>44</v>
      </c>
      <c r="K27" s="6">
        <v>53</v>
      </c>
      <c r="L27" s="6">
        <v>36</v>
      </c>
      <c r="M27" s="6">
        <v>23</v>
      </c>
      <c r="N27" s="6">
        <v>40</v>
      </c>
      <c r="O27" s="6">
        <v>55</v>
      </c>
      <c r="P27" s="6">
        <v>46</v>
      </c>
      <c r="Q27" s="6">
        <v>53</v>
      </c>
      <c r="R27" s="6">
        <v>51</v>
      </c>
      <c r="S27" s="6">
        <v>33</v>
      </c>
      <c r="T27" s="6">
        <v>86</v>
      </c>
      <c r="U27" s="6">
        <v>54</v>
      </c>
      <c r="V27" s="6">
        <v>44</v>
      </c>
      <c r="W27" s="6">
        <v>42</v>
      </c>
      <c r="X27" s="6">
        <v>34</v>
      </c>
      <c r="Y27" s="6">
        <v>27</v>
      </c>
      <c r="Z27" s="6">
        <v>21</v>
      </c>
      <c r="AA27" s="6">
        <v>80</v>
      </c>
      <c r="AB27" s="6">
        <v>111</v>
      </c>
      <c r="AC27" s="6">
        <v>112</v>
      </c>
      <c r="AD27" s="6">
        <v>104</v>
      </c>
      <c r="AE27" s="21">
        <v>38</v>
      </c>
      <c r="AF27" s="6">
        <v>62</v>
      </c>
    </row>
    <row r="28" spans="2:32" ht="20.100000000000001" customHeight="1" thickBot="1" x14ac:dyDescent="0.25">
      <c r="B28" s="5" t="s">
        <v>103</v>
      </c>
      <c r="C28" s="6">
        <v>3920</v>
      </c>
      <c r="D28" s="6">
        <v>3995</v>
      </c>
      <c r="E28" s="6">
        <v>4148</v>
      </c>
      <c r="F28" s="6">
        <v>3442</v>
      </c>
      <c r="G28" s="6">
        <v>3464</v>
      </c>
      <c r="H28" s="6">
        <v>3805</v>
      </c>
      <c r="I28" s="6">
        <v>3836</v>
      </c>
      <c r="J28" s="6">
        <v>3334</v>
      </c>
      <c r="K28" s="6">
        <v>3365</v>
      </c>
      <c r="L28" s="6">
        <v>3529</v>
      </c>
      <c r="M28" s="6">
        <v>3441</v>
      </c>
      <c r="N28" s="6">
        <v>3345</v>
      </c>
      <c r="O28" s="6">
        <v>3401</v>
      </c>
      <c r="P28" s="6">
        <v>3257</v>
      </c>
      <c r="Q28" s="6">
        <v>3581</v>
      </c>
      <c r="R28" s="6">
        <v>3899</v>
      </c>
      <c r="S28" s="6">
        <v>4206</v>
      </c>
      <c r="T28" s="6">
        <v>3819</v>
      </c>
      <c r="U28" s="6">
        <v>3775</v>
      </c>
      <c r="V28" s="6">
        <v>3563</v>
      </c>
      <c r="W28" s="6">
        <v>3627</v>
      </c>
      <c r="X28" s="6">
        <v>3934</v>
      </c>
      <c r="Y28" s="6">
        <v>3589</v>
      </c>
      <c r="Z28" s="6">
        <v>3305</v>
      </c>
      <c r="AA28" s="6">
        <v>3738</v>
      </c>
      <c r="AB28" s="6">
        <v>3899</v>
      </c>
      <c r="AC28" s="6">
        <v>4066</v>
      </c>
      <c r="AD28" s="6">
        <v>4131</v>
      </c>
      <c r="AE28" s="21">
        <v>3791</v>
      </c>
      <c r="AF28" s="6">
        <v>4069</v>
      </c>
    </row>
    <row r="29" spans="2:32" ht="20.100000000000001" customHeight="1" thickBot="1" x14ac:dyDescent="0.25">
      <c r="B29" s="5" t="s">
        <v>104</v>
      </c>
      <c r="C29" s="6">
        <v>76</v>
      </c>
      <c r="D29" s="6">
        <v>171</v>
      </c>
      <c r="E29" s="6">
        <v>238</v>
      </c>
      <c r="F29" s="6">
        <v>184</v>
      </c>
      <c r="G29" s="6">
        <v>139</v>
      </c>
      <c r="H29" s="6">
        <v>121</v>
      </c>
      <c r="I29" s="6">
        <v>182</v>
      </c>
      <c r="J29" s="6">
        <v>235</v>
      </c>
      <c r="K29" s="6">
        <v>278</v>
      </c>
      <c r="L29" s="6">
        <v>142</v>
      </c>
      <c r="M29" s="6">
        <v>134</v>
      </c>
      <c r="N29" s="6">
        <v>291</v>
      </c>
      <c r="O29" s="6">
        <v>236</v>
      </c>
      <c r="P29" s="6">
        <v>221</v>
      </c>
      <c r="Q29" s="6">
        <v>226</v>
      </c>
      <c r="R29" s="6">
        <v>216</v>
      </c>
      <c r="S29" s="6">
        <v>211</v>
      </c>
      <c r="T29" s="6">
        <v>371</v>
      </c>
      <c r="U29" s="6">
        <v>294</v>
      </c>
      <c r="V29" s="6">
        <v>246</v>
      </c>
      <c r="W29" s="6">
        <v>224</v>
      </c>
      <c r="X29" s="6">
        <v>204</v>
      </c>
      <c r="Y29" s="6">
        <v>171</v>
      </c>
      <c r="Z29" s="6">
        <v>183</v>
      </c>
      <c r="AA29" s="6">
        <v>246</v>
      </c>
      <c r="AB29" s="6">
        <v>368</v>
      </c>
      <c r="AC29" s="6">
        <v>312</v>
      </c>
      <c r="AD29" s="6">
        <v>353</v>
      </c>
      <c r="AE29" s="21">
        <v>208</v>
      </c>
      <c r="AF29" s="6">
        <v>259</v>
      </c>
    </row>
    <row r="30" spans="2:32" ht="20.100000000000001" customHeight="1" thickBot="1" x14ac:dyDescent="0.25">
      <c r="B30" s="5" t="s">
        <v>105</v>
      </c>
      <c r="C30" s="6">
        <f>+C12+C13</f>
        <v>1112</v>
      </c>
      <c r="D30" s="6">
        <f t="shared" ref="D30:Y30" si="0">+D12+D13</f>
        <v>1145</v>
      </c>
      <c r="E30" s="6">
        <f t="shared" si="0"/>
        <v>1234</v>
      </c>
      <c r="F30" s="6">
        <f t="shared" si="0"/>
        <v>1006</v>
      </c>
      <c r="G30" s="6">
        <f t="shared" si="0"/>
        <v>994</v>
      </c>
      <c r="H30" s="6">
        <f t="shared" si="0"/>
        <v>1065</v>
      </c>
      <c r="I30" s="6">
        <f t="shared" si="0"/>
        <v>1127</v>
      </c>
      <c r="J30" s="6">
        <f t="shared" si="0"/>
        <v>1015</v>
      </c>
      <c r="K30" s="6">
        <f t="shared" si="0"/>
        <v>1073</v>
      </c>
      <c r="L30" s="6">
        <f t="shared" si="0"/>
        <v>1068</v>
      </c>
      <c r="M30" s="6">
        <f t="shared" si="0"/>
        <v>1056</v>
      </c>
      <c r="N30" s="6">
        <f t="shared" si="0"/>
        <v>1050</v>
      </c>
      <c r="O30" s="6">
        <f t="shared" si="0"/>
        <v>1033</v>
      </c>
      <c r="P30" s="6">
        <f t="shared" si="0"/>
        <v>1025</v>
      </c>
      <c r="Q30" s="6">
        <f t="shared" si="0"/>
        <v>1198</v>
      </c>
      <c r="R30" s="6">
        <f t="shared" si="0"/>
        <v>1156</v>
      </c>
      <c r="S30" s="6">
        <f t="shared" si="0"/>
        <v>1266</v>
      </c>
      <c r="T30" s="6">
        <f t="shared" si="0"/>
        <v>1175</v>
      </c>
      <c r="U30" s="6">
        <f t="shared" si="0"/>
        <v>1136</v>
      </c>
      <c r="V30" s="6">
        <f t="shared" si="0"/>
        <v>1112</v>
      </c>
      <c r="W30" s="6">
        <f t="shared" si="0"/>
        <v>1058</v>
      </c>
      <c r="X30" s="6">
        <f t="shared" si="0"/>
        <v>1204</v>
      </c>
      <c r="Y30" s="6">
        <f t="shared" si="0"/>
        <v>1120</v>
      </c>
      <c r="Z30" s="6">
        <v>1000</v>
      </c>
      <c r="AA30" s="6">
        <v>1137</v>
      </c>
      <c r="AB30" s="6">
        <v>1239</v>
      </c>
      <c r="AC30" s="6">
        <v>1277</v>
      </c>
      <c r="AD30" s="6">
        <v>1290</v>
      </c>
      <c r="AE30" s="21">
        <f>SUM(AE12:AE13)</f>
        <v>1139</v>
      </c>
      <c r="AF30" s="6">
        <f>SUM(AF12:AF13)</f>
        <v>1268</v>
      </c>
    </row>
    <row r="31" spans="2:32" ht="20.100000000000001" customHeight="1" thickBot="1" x14ac:dyDescent="0.25">
      <c r="B31" s="5" t="s">
        <v>106</v>
      </c>
      <c r="C31" s="6">
        <f>+C14+C15</f>
        <v>40</v>
      </c>
      <c r="D31" s="6">
        <f t="shared" ref="D31:Y31" si="1">+D14+D15</f>
        <v>21</v>
      </c>
      <c r="E31" s="6">
        <f t="shared" si="1"/>
        <v>32</v>
      </c>
      <c r="F31" s="6">
        <f t="shared" si="1"/>
        <v>4</v>
      </c>
      <c r="G31" s="6">
        <f t="shared" si="1"/>
        <v>27</v>
      </c>
      <c r="H31" s="6">
        <f t="shared" si="1"/>
        <v>43</v>
      </c>
      <c r="I31" s="6">
        <f t="shared" si="1"/>
        <v>30</v>
      </c>
      <c r="J31" s="6">
        <f t="shared" si="1"/>
        <v>34</v>
      </c>
      <c r="K31" s="6">
        <f t="shared" si="1"/>
        <v>14</v>
      </c>
      <c r="L31" s="6">
        <f t="shared" si="1"/>
        <v>17</v>
      </c>
      <c r="M31" s="6">
        <f t="shared" si="1"/>
        <v>13</v>
      </c>
      <c r="N31" s="6">
        <f t="shared" si="1"/>
        <v>21</v>
      </c>
      <c r="O31" s="6">
        <f t="shared" si="1"/>
        <v>9</v>
      </c>
      <c r="P31" s="6">
        <f t="shared" si="1"/>
        <v>15</v>
      </c>
      <c r="Q31" s="6">
        <f t="shared" si="1"/>
        <v>3</v>
      </c>
      <c r="R31" s="6">
        <f t="shared" si="1"/>
        <v>33</v>
      </c>
      <c r="S31" s="6">
        <f t="shared" si="1"/>
        <v>18</v>
      </c>
      <c r="T31" s="6">
        <f t="shared" si="1"/>
        <v>10</v>
      </c>
      <c r="U31" s="6">
        <f t="shared" si="1"/>
        <v>24</v>
      </c>
      <c r="V31" s="6">
        <f t="shared" si="1"/>
        <v>7</v>
      </c>
      <c r="W31" s="6">
        <f t="shared" si="1"/>
        <v>34</v>
      </c>
      <c r="X31" s="6">
        <f t="shared" si="1"/>
        <v>26</v>
      </c>
      <c r="Y31" s="6">
        <f t="shared" si="1"/>
        <v>11</v>
      </c>
      <c r="Z31" s="6">
        <v>1</v>
      </c>
      <c r="AA31" s="6">
        <v>10</v>
      </c>
      <c r="AB31" s="6">
        <v>12</v>
      </c>
      <c r="AC31" s="6">
        <v>16</v>
      </c>
      <c r="AD31" s="6">
        <v>8</v>
      </c>
      <c r="AE31" s="21">
        <f>SUM(AE14:AE15)</f>
        <v>13</v>
      </c>
      <c r="AF31" s="6">
        <f>SUM(AF14:AF15)</f>
        <v>23</v>
      </c>
    </row>
    <row r="32" spans="2:32" ht="20.100000000000001" customHeight="1" thickBot="1" x14ac:dyDescent="0.25">
      <c r="B32" s="5" t="s">
        <v>107</v>
      </c>
      <c r="C32" s="6">
        <f>+C16+C17</f>
        <v>161</v>
      </c>
      <c r="D32" s="6">
        <f t="shared" ref="D32:Y32" si="2">+D16+D17</f>
        <v>187</v>
      </c>
      <c r="E32" s="6">
        <f t="shared" si="2"/>
        <v>201</v>
      </c>
      <c r="F32" s="6">
        <f t="shared" si="2"/>
        <v>161</v>
      </c>
      <c r="G32" s="6">
        <f t="shared" si="2"/>
        <v>146</v>
      </c>
      <c r="H32" s="6">
        <f t="shared" si="2"/>
        <v>189</v>
      </c>
      <c r="I32" s="6">
        <f t="shared" si="2"/>
        <v>153</v>
      </c>
      <c r="J32" s="6">
        <f t="shared" si="2"/>
        <v>125</v>
      </c>
      <c r="K32" s="6">
        <f t="shared" si="2"/>
        <v>146</v>
      </c>
      <c r="L32" s="6">
        <f t="shared" si="2"/>
        <v>162</v>
      </c>
      <c r="M32" s="6">
        <f t="shared" si="2"/>
        <v>139</v>
      </c>
      <c r="N32" s="6">
        <f t="shared" si="2"/>
        <v>176</v>
      </c>
      <c r="O32" s="6">
        <f t="shared" si="2"/>
        <v>171</v>
      </c>
      <c r="P32" s="6">
        <f t="shared" si="2"/>
        <v>179</v>
      </c>
      <c r="Q32" s="6">
        <f t="shared" si="2"/>
        <v>181</v>
      </c>
      <c r="R32" s="6">
        <f t="shared" si="2"/>
        <v>257</v>
      </c>
      <c r="S32" s="6">
        <f t="shared" si="2"/>
        <v>270</v>
      </c>
      <c r="T32" s="6">
        <f t="shared" si="2"/>
        <v>276</v>
      </c>
      <c r="U32" s="6">
        <f t="shared" si="2"/>
        <v>235</v>
      </c>
      <c r="V32" s="6">
        <f t="shared" si="2"/>
        <v>254</v>
      </c>
      <c r="W32" s="6">
        <f t="shared" si="2"/>
        <v>190</v>
      </c>
      <c r="X32" s="6">
        <f t="shared" si="2"/>
        <v>261</v>
      </c>
      <c r="Y32" s="6">
        <f t="shared" si="2"/>
        <v>160</v>
      </c>
      <c r="Z32" s="6">
        <v>182</v>
      </c>
      <c r="AA32" s="6">
        <v>206</v>
      </c>
      <c r="AB32" s="6">
        <v>207</v>
      </c>
      <c r="AC32" s="6">
        <v>205</v>
      </c>
      <c r="AD32" s="6">
        <v>217</v>
      </c>
      <c r="AE32" s="21">
        <f>SUM(AE16:AE17)</f>
        <v>250</v>
      </c>
      <c r="AF32" s="6">
        <f>SUM(AF16:AF17)</f>
        <v>207</v>
      </c>
    </row>
    <row r="33" spans="2:32" ht="20.100000000000001" customHeight="1" thickBot="1" x14ac:dyDescent="0.25">
      <c r="B33" s="5" t="s">
        <v>108</v>
      </c>
      <c r="C33" s="6">
        <f>+C18+C19</f>
        <v>27</v>
      </c>
      <c r="D33" s="6">
        <f t="shared" ref="D33:Y33" si="3">+D18+D19</f>
        <v>39</v>
      </c>
      <c r="E33" s="6">
        <f t="shared" si="3"/>
        <v>6</v>
      </c>
      <c r="F33" s="6">
        <f t="shared" si="3"/>
        <v>7</v>
      </c>
      <c r="G33" s="6">
        <f t="shared" si="3"/>
        <v>11</v>
      </c>
      <c r="H33" s="6">
        <f t="shared" si="3"/>
        <v>32</v>
      </c>
      <c r="I33" s="6">
        <f t="shared" si="3"/>
        <v>10</v>
      </c>
      <c r="J33" s="6">
        <f t="shared" si="3"/>
        <v>16</v>
      </c>
      <c r="K33" s="6">
        <f t="shared" si="3"/>
        <v>9</v>
      </c>
      <c r="L33" s="6">
        <f t="shared" si="3"/>
        <v>30</v>
      </c>
      <c r="M33" s="6">
        <f t="shared" si="3"/>
        <v>7</v>
      </c>
      <c r="N33" s="6">
        <f t="shared" si="3"/>
        <v>16</v>
      </c>
      <c r="O33" s="6">
        <f t="shared" si="3"/>
        <v>13</v>
      </c>
      <c r="P33" s="6">
        <f t="shared" si="3"/>
        <v>23</v>
      </c>
      <c r="Q33" s="6">
        <f t="shared" si="3"/>
        <v>36</v>
      </c>
      <c r="R33" s="6">
        <f t="shared" si="3"/>
        <v>21</v>
      </c>
      <c r="S33" s="6">
        <f t="shared" si="3"/>
        <v>40</v>
      </c>
      <c r="T33" s="6">
        <f t="shared" si="3"/>
        <v>9</v>
      </c>
      <c r="U33" s="6">
        <f t="shared" si="3"/>
        <v>41</v>
      </c>
      <c r="V33" s="6">
        <f t="shared" si="3"/>
        <v>31</v>
      </c>
      <c r="W33" s="6">
        <f t="shared" si="3"/>
        <v>42</v>
      </c>
      <c r="X33" s="6">
        <f t="shared" si="3"/>
        <v>27</v>
      </c>
      <c r="Y33" s="6">
        <f t="shared" si="3"/>
        <v>25</v>
      </c>
      <c r="Z33" s="6">
        <v>22</v>
      </c>
      <c r="AA33" s="6">
        <v>25</v>
      </c>
      <c r="AB33" s="6">
        <v>30</v>
      </c>
      <c r="AC33" s="6">
        <v>42</v>
      </c>
      <c r="AD33" s="6">
        <v>33</v>
      </c>
      <c r="AE33" s="21">
        <f>SUM(AE18:AE19)</f>
        <v>18</v>
      </c>
      <c r="AF33" s="6">
        <f>SUM(AF18:AF19)</f>
        <v>24</v>
      </c>
    </row>
    <row r="34" spans="2:32" ht="20.100000000000001" customHeight="1" thickBot="1" x14ac:dyDescent="0.25">
      <c r="B34" s="5" t="s">
        <v>109</v>
      </c>
      <c r="C34" s="6">
        <f>+C20+C21</f>
        <v>412</v>
      </c>
      <c r="D34" s="6">
        <f t="shared" ref="D34:Y34" si="4">+D20+D21</f>
        <v>404</v>
      </c>
      <c r="E34" s="6">
        <f t="shared" si="4"/>
        <v>415</v>
      </c>
      <c r="F34" s="6">
        <f t="shared" si="4"/>
        <v>345</v>
      </c>
      <c r="G34" s="6">
        <f t="shared" si="4"/>
        <v>330</v>
      </c>
      <c r="H34" s="6">
        <f t="shared" si="4"/>
        <v>366</v>
      </c>
      <c r="I34" s="6">
        <f t="shared" si="4"/>
        <v>363</v>
      </c>
      <c r="J34" s="6">
        <f t="shared" si="4"/>
        <v>301</v>
      </c>
      <c r="K34" s="6">
        <f t="shared" si="4"/>
        <v>266</v>
      </c>
      <c r="L34" s="6">
        <f t="shared" si="4"/>
        <v>267</v>
      </c>
      <c r="M34" s="6">
        <f t="shared" si="4"/>
        <v>278</v>
      </c>
      <c r="N34" s="6">
        <f t="shared" si="4"/>
        <v>322</v>
      </c>
      <c r="O34" s="6">
        <f t="shared" si="4"/>
        <v>321</v>
      </c>
      <c r="P34" s="6">
        <f t="shared" si="4"/>
        <v>277</v>
      </c>
      <c r="Q34" s="6">
        <f t="shared" si="4"/>
        <v>282</v>
      </c>
      <c r="R34" s="6">
        <f t="shared" si="4"/>
        <v>389</v>
      </c>
      <c r="S34" s="6">
        <f t="shared" si="4"/>
        <v>539</v>
      </c>
      <c r="T34" s="6">
        <f t="shared" si="4"/>
        <v>351</v>
      </c>
      <c r="U34" s="6">
        <f t="shared" si="4"/>
        <v>322</v>
      </c>
      <c r="V34" s="6">
        <f t="shared" si="4"/>
        <v>284</v>
      </c>
      <c r="W34" s="6">
        <f t="shared" si="4"/>
        <v>335</v>
      </c>
      <c r="X34" s="6">
        <f t="shared" si="4"/>
        <v>384</v>
      </c>
      <c r="Y34" s="6">
        <f t="shared" si="4"/>
        <v>312</v>
      </c>
      <c r="Z34" s="6">
        <v>287</v>
      </c>
      <c r="AA34" s="6">
        <v>298</v>
      </c>
      <c r="AB34" s="6">
        <v>387</v>
      </c>
      <c r="AC34" s="6">
        <v>340</v>
      </c>
      <c r="AD34" s="6">
        <v>276</v>
      </c>
      <c r="AE34" s="21">
        <f>SUM(AE20:AE21)</f>
        <v>318</v>
      </c>
      <c r="AF34" s="6">
        <f>SUM(AF20:AF21)</f>
        <v>304</v>
      </c>
    </row>
    <row r="35" spans="2:32" ht="20.100000000000001" customHeight="1" thickBot="1" x14ac:dyDescent="0.25">
      <c r="B35" s="5" t="s">
        <v>110</v>
      </c>
      <c r="C35" s="6">
        <f>+C22+C23</f>
        <v>1323</v>
      </c>
      <c r="D35" s="6">
        <f t="shared" ref="D35:Y35" si="5">+D22+D23</f>
        <v>1362</v>
      </c>
      <c r="E35" s="6">
        <f t="shared" si="5"/>
        <v>1461</v>
      </c>
      <c r="F35" s="6">
        <f t="shared" si="5"/>
        <v>1190</v>
      </c>
      <c r="G35" s="6">
        <f t="shared" si="5"/>
        <v>1199</v>
      </c>
      <c r="H35" s="6">
        <f t="shared" si="5"/>
        <v>1285</v>
      </c>
      <c r="I35" s="6">
        <f t="shared" si="5"/>
        <v>1327</v>
      </c>
      <c r="J35" s="6">
        <f t="shared" si="5"/>
        <v>1208</v>
      </c>
      <c r="K35" s="6">
        <f t="shared" si="5"/>
        <v>1249</v>
      </c>
      <c r="L35" s="6">
        <f t="shared" si="5"/>
        <v>1237</v>
      </c>
      <c r="M35" s="6">
        <f t="shared" si="5"/>
        <v>1237</v>
      </c>
      <c r="N35" s="6">
        <f t="shared" si="5"/>
        <v>1243</v>
      </c>
      <c r="O35" s="6">
        <f t="shared" si="5"/>
        <v>1216</v>
      </c>
      <c r="P35" s="6">
        <f t="shared" si="5"/>
        <v>1154</v>
      </c>
      <c r="Q35" s="6">
        <f t="shared" si="5"/>
        <v>1311</v>
      </c>
      <c r="R35" s="6">
        <f t="shared" si="5"/>
        <v>1365</v>
      </c>
      <c r="S35" s="6">
        <f t="shared" si="5"/>
        <v>1494</v>
      </c>
      <c r="T35" s="6">
        <f t="shared" si="5"/>
        <v>1381</v>
      </c>
      <c r="U35" s="6">
        <f t="shared" si="5"/>
        <v>1446</v>
      </c>
      <c r="V35" s="6">
        <f t="shared" si="5"/>
        <v>1293</v>
      </c>
      <c r="W35" s="6">
        <f t="shared" si="5"/>
        <v>1301</v>
      </c>
      <c r="X35" s="6">
        <f t="shared" si="5"/>
        <v>1400</v>
      </c>
      <c r="Y35" s="6">
        <f t="shared" si="5"/>
        <v>1335</v>
      </c>
      <c r="Z35" s="6">
        <v>1237</v>
      </c>
      <c r="AA35" s="6">
        <v>1409</v>
      </c>
      <c r="AB35" s="6">
        <v>1464</v>
      </c>
      <c r="AC35" s="6">
        <v>1511</v>
      </c>
      <c r="AD35" s="6">
        <v>1489</v>
      </c>
      <c r="AE35" s="21">
        <f>SUM(AE22:AE23)</f>
        <v>1402</v>
      </c>
      <c r="AF35" s="6">
        <f>SUM(AF22:AF23)</f>
        <v>1555</v>
      </c>
    </row>
    <row r="36" spans="2:32" ht="20.100000000000001" customHeight="1" thickBot="1" x14ac:dyDescent="0.25">
      <c r="B36" s="5" t="s">
        <v>150</v>
      </c>
      <c r="C36" s="6">
        <f>+C24+C25</f>
        <v>48</v>
      </c>
      <c r="D36" s="6">
        <f t="shared" ref="D36:Y36" si="6">+D24+D25</f>
        <v>44</v>
      </c>
      <c r="E36" s="6">
        <f t="shared" si="6"/>
        <v>70</v>
      </c>
      <c r="F36" s="6">
        <f t="shared" si="6"/>
        <v>29</v>
      </c>
      <c r="G36" s="6">
        <f t="shared" si="6"/>
        <v>55</v>
      </c>
      <c r="H36" s="6">
        <f t="shared" si="6"/>
        <v>51</v>
      </c>
      <c r="I36" s="6">
        <f t="shared" si="6"/>
        <v>102</v>
      </c>
      <c r="J36" s="6">
        <f t="shared" si="6"/>
        <v>60</v>
      </c>
      <c r="K36" s="6">
        <f t="shared" si="6"/>
        <v>120</v>
      </c>
      <c r="L36" s="6">
        <f t="shared" si="6"/>
        <v>56</v>
      </c>
      <c r="M36" s="6">
        <f t="shared" si="6"/>
        <v>41</v>
      </c>
      <c r="N36" s="6">
        <f t="shared" si="6"/>
        <v>58</v>
      </c>
      <c r="O36" s="6">
        <f t="shared" si="6"/>
        <v>37</v>
      </c>
      <c r="P36" s="6">
        <f t="shared" si="6"/>
        <v>36</v>
      </c>
      <c r="Q36" s="6">
        <f t="shared" si="6"/>
        <v>49</v>
      </c>
      <c r="R36" s="6">
        <f t="shared" si="6"/>
        <v>61</v>
      </c>
      <c r="S36" s="6">
        <f t="shared" si="6"/>
        <v>72</v>
      </c>
      <c r="T36" s="6">
        <f t="shared" si="6"/>
        <v>83</v>
      </c>
      <c r="U36" s="6">
        <f t="shared" si="6"/>
        <v>63</v>
      </c>
      <c r="V36" s="6">
        <f t="shared" si="6"/>
        <v>63</v>
      </c>
      <c r="W36" s="6">
        <f t="shared" si="6"/>
        <v>52</v>
      </c>
      <c r="X36" s="6">
        <f t="shared" si="6"/>
        <v>58</v>
      </c>
      <c r="Y36" s="6">
        <f t="shared" si="6"/>
        <v>56</v>
      </c>
      <c r="Z36" s="6">
        <v>45</v>
      </c>
      <c r="AA36" s="6">
        <v>59</v>
      </c>
      <c r="AB36" s="6">
        <v>28</v>
      </c>
      <c r="AC36" s="6">
        <v>49</v>
      </c>
      <c r="AD36" s="6">
        <v>117</v>
      </c>
      <c r="AE36" s="21">
        <f>SUM(AE24:AE25)</f>
        <v>48</v>
      </c>
      <c r="AF36" s="6">
        <f>SUM(AF24:AF25)</f>
        <v>52</v>
      </c>
    </row>
    <row r="37" spans="2:32" ht="20.100000000000001" customHeight="1" thickBot="1" x14ac:dyDescent="0.25">
      <c r="B37" s="5" t="s">
        <v>111</v>
      </c>
      <c r="C37" s="6">
        <f>+C26+C27</f>
        <v>873</v>
      </c>
      <c r="D37" s="6">
        <f t="shared" ref="D37:Y37" si="7">+D26+D27</f>
        <v>964</v>
      </c>
      <c r="E37" s="6">
        <f t="shared" si="7"/>
        <v>967</v>
      </c>
      <c r="F37" s="6">
        <f t="shared" si="7"/>
        <v>884</v>
      </c>
      <c r="G37" s="6">
        <f t="shared" si="7"/>
        <v>841</v>
      </c>
      <c r="H37" s="6">
        <f t="shared" si="7"/>
        <v>895</v>
      </c>
      <c r="I37" s="6">
        <f t="shared" si="7"/>
        <v>906</v>
      </c>
      <c r="J37" s="6">
        <f t="shared" si="7"/>
        <v>810</v>
      </c>
      <c r="K37" s="6">
        <f t="shared" si="7"/>
        <v>766</v>
      </c>
      <c r="L37" s="6">
        <f t="shared" si="7"/>
        <v>834</v>
      </c>
      <c r="M37" s="6">
        <f t="shared" si="7"/>
        <v>804</v>
      </c>
      <c r="N37" s="6">
        <f t="shared" si="7"/>
        <v>750</v>
      </c>
      <c r="O37" s="6">
        <f t="shared" si="7"/>
        <v>837</v>
      </c>
      <c r="P37" s="6">
        <f t="shared" si="7"/>
        <v>769</v>
      </c>
      <c r="Q37" s="6">
        <f t="shared" si="7"/>
        <v>747</v>
      </c>
      <c r="R37" s="6">
        <f t="shared" si="7"/>
        <v>833</v>
      </c>
      <c r="S37" s="6">
        <f t="shared" si="7"/>
        <v>718</v>
      </c>
      <c r="T37" s="6">
        <f t="shared" si="7"/>
        <v>905</v>
      </c>
      <c r="U37" s="6">
        <f t="shared" si="7"/>
        <v>802</v>
      </c>
      <c r="V37" s="6">
        <f t="shared" si="7"/>
        <v>765</v>
      </c>
      <c r="W37" s="6">
        <f t="shared" si="7"/>
        <v>839</v>
      </c>
      <c r="X37" s="6">
        <f t="shared" si="7"/>
        <v>778</v>
      </c>
      <c r="Y37" s="6">
        <f t="shared" si="7"/>
        <v>741</v>
      </c>
      <c r="Z37" s="6">
        <v>714</v>
      </c>
      <c r="AA37" s="6">
        <v>840</v>
      </c>
      <c r="AB37" s="6">
        <v>900</v>
      </c>
      <c r="AC37" s="6">
        <v>938</v>
      </c>
      <c r="AD37" s="6">
        <v>1054</v>
      </c>
      <c r="AE37" s="21">
        <f>SUM(AE26:AE27)</f>
        <v>811</v>
      </c>
      <c r="AF37" s="6">
        <f>SUM(AF26:AF27)</f>
        <v>895</v>
      </c>
    </row>
    <row r="38" spans="2:32" ht="20.100000000000001" customHeight="1" thickBot="1" x14ac:dyDescent="0.25">
      <c r="B38" s="15" t="s">
        <v>112</v>
      </c>
      <c r="C38" s="14">
        <f>+C28+C29</f>
        <v>3996</v>
      </c>
      <c r="D38" s="14">
        <f t="shared" ref="D38:Y38" si="8">+D28+D29</f>
        <v>4166</v>
      </c>
      <c r="E38" s="14">
        <f t="shared" si="8"/>
        <v>4386</v>
      </c>
      <c r="F38" s="14">
        <f t="shared" si="8"/>
        <v>3626</v>
      </c>
      <c r="G38" s="14">
        <f t="shared" si="8"/>
        <v>3603</v>
      </c>
      <c r="H38" s="14">
        <f t="shared" si="8"/>
        <v>3926</v>
      </c>
      <c r="I38" s="14">
        <f t="shared" si="8"/>
        <v>4018</v>
      </c>
      <c r="J38" s="14">
        <f t="shared" si="8"/>
        <v>3569</v>
      </c>
      <c r="K38" s="14">
        <f t="shared" si="8"/>
        <v>3643</v>
      </c>
      <c r="L38" s="14">
        <f t="shared" si="8"/>
        <v>3671</v>
      </c>
      <c r="M38" s="14">
        <f t="shared" si="8"/>
        <v>3575</v>
      </c>
      <c r="N38" s="14">
        <f t="shared" si="8"/>
        <v>3636</v>
      </c>
      <c r="O38" s="14">
        <f t="shared" si="8"/>
        <v>3637</v>
      </c>
      <c r="P38" s="14">
        <f t="shared" si="8"/>
        <v>3478</v>
      </c>
      <c r="Q38" s="14">
        <f t="shared" si="8"/>
        <v>3807</v>
      </c>
      <c r="R38" s="14">
        <f t="shared" si="8"/>
        <v>4115</v>
      </c>
      <c r="S38" s="14">
        <f t="shared" si="8"/>
        <v>4417</v>
      </c>
      <c r="T38" s="14">
        <f t="shared" si="8"/>
        <v>4190</v>
      </c>
      <c r="U38" s="14">
        <f t="shared" si="8"/>
        <v>4069</v>
      </c>
      <c r="V38" s="14">
        <f t="shared" si="8"/>
        <v>3809</v>
      </c>
      <c r="W38" s="14">
        <f t="shared" si="8"/>
        <v>3851</v>
      </c>
      <c r="X38" s="14">
        <f t="shared" si="8"/>
        <v>4138</v>
      </c>
      <c r="Y38" s="14">
        <f t="shared" si="8"/>
        <v>3760</v>
      </c>
      <c r="Z38" s="14">
        <v>3488</v>
      </c>
      <c r="AA38" s="14">
        <v>3984</v>
      </c>
      <c r="AB38" s="14">
        <v>4267</v>
      </c>
      <c r="AC38" s="14">
        <v>4378</v>
      </c>
      <c r="AD38" s="14">
        <v>4484</v>
      </c>
      <c r="AE38" s="14">
        <f>SUM(AE28:AE29)</f>
        <v>3999</v>
      </c>
      <c r="AF38" s="14">
        <f>SUM(AF28:AF29)</f>
        <v>4328</v>
      </c>
    </row>
    <row r="39" spans="2:32" ht="20.100000000000001" customHeight="1" x14ac:dyDescent="0.2">
      <c r="B39" s="10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1:AG33"/>
  <sheetViews>
    <sheetView workbookViewId="0"/>
  </sheetViews>
  <sheetFormatPr baseColWidth="10" defaultRowHeight="12.75" x14ac:dyDescent="0.2"/>
  <cols>
    <col min="1" max="1" width="8.625" customWidth="1"/>
    <col min="2" max="2" width="52.5" customWidth="1"/>
  </cols>
  <sheetData>
    <row r="11" spans="2:32" ht="20.100000000000001" customHeight="1" thickBot="1" x14ac:dyDescent="0.25">
      <c r="B11" s="8"/>
      <c r="C11" s="4" t="s">
        <v>4</v>
      </c>
      <c r="D11" s="4" t="s">
        <v>5</v>
      </c>
      <c r="E11" s="4" t="s">
        <v>6</v>
      </c>
      <c r="F11" s="4" t="s">
        <v>7</v>
      </c>
      <c r="G11" s="4" t="s">
        <v>8</v>
      </c>
      <c r="H11" s="4" t="s">
        <v>9</v>
      </c>
      <c r="I11" s="4" t="s">
        <v>10</v>
      </c>
      <c r="J11" s="4" t="s">
        <v>11</v>
      </c>
      <c r="K11" s="4" t="s">
        <v>12</v>
      </c>
      <c r="L11" s="4" t="s">
        <v>13</v>
      </c>
      <c r="M11" s="4" t="s">
        <v>14</v>
      </c>
      <c r="N11" s="4" t="s">
        <v>15</v>
      </c>
      <c r="O11" s="4" t="s">
        <v>16</v>
      </c>
      <c r="P11" s="4" t="s">
        <v>17</v>
      </c>
      <c r="Q11" s="4" t="s">
        <v>18</v>
      </c>
      <c r="R11" s="4" t="s">
        <v>19</v>
      </c>
      <c r="S11" s="4" t="s">
        <v>20</v>
      </c>
      <c r="T11" s="4" t="s">
        <v>21</v>
      </c>
      <c r="U11" s="4" t="s">
        <v>22</v>
      </c>
      <c r="V11" s="4" t="s">
        <v>23</v>
      </c>
      <c r="W11" s="4" t="s">
        <v>24</v>
      </c>
      <c r="X11" s="4" t="s">
        <v>25</v>
      </c>
      <c r="Y11" s="4" t="s">
        <v>26</v>
      </c>
      <c r="Z11" s="4" t="s">
        <v>27</v>
      </c>
      <c r="AA11" s="4" t="s">
        <v>28</v>
      </c>
      <c r="AB11" s="4" t="s">
        <v>29</v>
      </c>
      <c r="AC11" s="4" t="s">
        <v>30</v>
      </c>
      <c r="AD11" s="4" t="s">
        <v>149</v>
      </c>
      <c r="AE11" s="4" t="s">
        <v>151</v>
      </c>
      <c r="AF11" s="4" t="s">
        <v>152</v>
      </c>
    </row>
    <row r="12" spans="2:32" ht="20.100000000000001" customHeight="1" thickBot="1" x14ac:dyDescent="0.25">
      <c r="B12" s="5" t="s">
        <v>113</v>
      </c>
      <c r="C12" s="6">
        <v>1906</v>
      </c>
      <c r="D12" s="6">
        <v>1999</v>
      </c>
      <c r="E12" s="6">
        <v>1308</v>
      </c>
      <c r="F12" s="6">
        <v>1800</v>
      </c>
      <c r="G12" s="6">
        <v>1758</v>
      </c>
      <c r="H12" s="6">
        <v>1909</v>
      </c>
      <c r="I12" s="6">
        <v>1265</v>
      </c>
      <c r="J12" s="6">
        <v>1984</v>
      </c>
      <c r="K12" s="6">
        <v>1797</v>
      </c>
      <c r="L12" s="6">
        <v>1869</v>
      </c>
      <c r="M12" s="6">
        <v>1282</v>
      </c>
      <c r="N12" s="6">
        <v>1793</v>
      </c>
      <c r="O12" s="6">
        <v>1869</v>
      </c>
      <c r="P12" s="6">
        <v>1830</v>
      </c>
      <c r="Q12" s="6">
        <v>1289</v>
      </c>
      <c r="R12" s="6">
        <v>2009</v>
      </c>
      <c r="S12" s="6">
        <v>2021</v>
      </c>
      <c r="T12" s="6">
        <v>2243</v>
      </c>
      <c r="U12" s="6">
        <v>1573</v>
      </c>
      <c r="V12" s="6">
        <v>2219</v>
      </c>
      <c r="W12" s="6">
        <v>2336</v>
      </c>
      <c r="X12" s="6">
        <v>2451</v>
      </c>
      <c r="Y12" s="6">
        <v>1623</v>
      </c>
      <c r="Z12" s="6">
        <v>2436</v>
      </c>
      <c r="AA12" s="6">
        <v>2478</v>
      </c>
      <c r="AB12" s="6">
        <v>2565</v>
      </c>
      <c r="AC12" s="6">
        <v>1580</v>
      </c>
      <c r="AD12" s="6">
        <v>2590</v>
      </c>
      <c r="AE12" s="21">
        <v>2610</v>
      </c>
      <c r="AF12" s="6">
        <v>2581</v>
      </c>
    </row>
    <row r="13" spans="2:32" ht="20.100000000000001" customHeight="1" thickBot="1" x14ac:dyDescent="0.25">
      <c r="B13" s="5" t="s">
        <v>114</v>
      </c>
      <c r="C13" s="6">
        <v>2366</v>
      </c>
      <c r="D13" s="6">
        <v>2482</v>
      </c>
      <c r="E13" s="6">
        <v>1798</v>
      </c>
      <c r="F13" s="6">
        <v>2230</v>
      </c>
      <c r="G13" s="6">
        <v>1962</v>
      </c>
      <c r="H13" s="6">
        <v>2110</v>
      </c>
      <c r="I13" s="6">
        <v>1603</v>
      </c>
      <c r="J13" s="6">
        <v>2085</v>
      </c>
      <c r="K13" s="6">
        <v>1842</v>
      </c>
      <c r="L13" s="6">
        <v>1960</v>
      </c>
      <c r="M13" s="6">
        <v>1485</v>
      </c>
      <c r="N13" s="6">
        <v>1849</v>
      </c>
      <c r="O13" s="6">
        <v>1812</v>
      </c>
      <c r="P13" s="6">
        <v>2003</v>
      </c>
      <c r="Q13" s="6">
        <v>1350</v>
      </c>
      <c r="R13" s="6">
        <v>1962</v>
      </c>
      <c r="S13" s="6">
        <v>1711</v>
      </c>
      <c r="T13" s="6">
        <v>1878</v>
      </c>
      <c r="U13" s="6">
        <v>1466</v>
      </c>
      <c r="V13" s="6">
        <v>2068</v>
      </c>
      <c r="W13" s="6">
        <v>2049</v>
      </c>
      <c r="X13" s="6">
        <v>1964</v>
      </c>
      <c r="Y13" s="6">
        <v>1338</v>
      </c>
      <c r="Z13" s="6">
        <v>1949</v>
      </c>
      <c r="AA13" s="6">
        <v>2021</v>
      </c>
      <c r="AB13" s="6">
        <v>1971</v>
      </c>
      <c r="AC13" s="6">
        <v>1400</v>
      </c>
      <c r="AD13" s="6">
        <v>1981</v>
      </c>
      <c r="AE13" s="21">
        <v>2010</v>
      </c>
      <c r="AF13" s="6">
        <v>1898</v>
      </c>
    </row>
    <row r="14" spans="2:32" ht="20.100000000000001" customHeight="1" thickBot="1" x14ac:dyDescent="0.25">
      <c r="B14" s="5" t="s">
        <v>115</v>
      </c>
      <c r="C14" s="6">
        <v>4272</v>
      </c>
      <c r="D14" s="6">
        <v>4481</v>
      </c>
      <c r="E14" s="6">
        <v>3106</v>
      </c>
      <c r="F14" s="6">
        <v>4030</v>
      </c>
      <c r="G14" s="6">
        <v>3720</v>
      </c>
      <c r="H14" s="6">
        <v>4019</v>
      </c>
      <c r="I14" s="6">
        <v>2868</v>
      </c>
      <c r="J14" s="6">
        <v>4069</v>
      </c>
      <c r="K14" s="6">
        <v>3639</v>
      </c>
      <c r="L14" s="6">
        <v>3829</v>
      </c>
      <c r="M14" s="6">
        <v>2767</v>
      </c>
      <c r="N14" s="6">
        <v>3642</v>
      </c>
      <c r="O14" s="6">
        <v>3681</v>
      </c>
      <c r="P14" s="6">
        <v>3833</v>
      </c>
      <c r="Q14" s="6">
        <v>2639</v>
      </c>
      <c r="R14" s="6">
        <v>3971</v>
      </c>
      <c r="S14" s="6">
        <v>3732</v>
      </c>
      <c r="T14" s="6">
        <v>4121</v>
      </c>
      <c r="U14" s="6">
        <v>3039</v>
      </c>
      <c r="V14" s="6">
        <v>4287</v>
      </c>
      <c r="W14" s="6">
        <v>4385</v>
      </c>
      <c r="X14" s="6">
        <v>4415</v>
      </c>
      <c r="Y14" s="6">
        <v>2961</v>
      </c>
      <c r="Z14" s="6">
        <v>4385</v>
      </c>
      <c r="AA14" s="6">
        <v>4499</v>
      </c>
      <c r="AB14" s="6">
        <v>4536</v>
      </c>
      <c r="AC14" s="6">
        <v>2980</v>
      </c>
      <c r="AD14" s="6">
        <v>4571</v>
      </c>
      <c r="AE14" s="21">
        <f>SUM(AE12:AE13)</f>
        <v>4620</v>
      </c>
      <c r="AF14" s="6">
        <f>SUM(AF12:AF13)</f>
        <v>4479</v>
      </c>
    </row>
    <row r="15" spans="2:32" ht="20.100000000000001" customHeight="1" thickBot="1" x14ac:dyDescent="0.25">
      <c r="B15" s="5" t="s">
        <v>116</v>
      </c>
      <c r="C15" s="6">
        <v>4303</v>
      </c>
      <c r="D15" s="6">
        <v>4113</v>
      </c>
      <c r="E15" s="6">
        <v>3175</v>
      </c>
      <c r="F15" s="6">
        <v>4005</v>
      </c>
      <c r="G15" s="6">
        <v>3624</v>
      </c>
      <c r="H15" s="6">
        <v>3896</v>
      </c>
      <c r="I15" s="6">
        <v>2869</v>
      </c>
      <c r="J15" s="6">
        <v>3767</v>
      </c>
      <c r="K15" s="6">
        <v>3584</v>
      </c>
      <c r="L15" s="6">
        <v>3459</v>
      </c>
      <c r="M15" s="6">
        <v>2734</v>
      </c>
      <c r="N15" s="6">
        <v>3443</v>
      </c>
      <c r="O15" s="6">
        <v>3326</v>
      </c>
      <c r="P15" s="6">
        <v>3414</v>
      </c>
      <c r="Q15" s="6">
        <v>2683</v>
      </c>
      <c r="R15" s="6">
        <v>3425</v>
      </c>
      <c r="S15" s="6">
        <v>3232</v>
      </c>
      <c r="T15" s="6">
        <v>3374</v>
      </c>
      <c r="U15" s="6">
        <v>2559</v>
      </c>
      <c r="V15" s="6">
        <v>3308</v>
      </c>
      <c r="W15" s="6">
        <v>3509</v>
      </c>
      <c r="X15" s="6">
        <v>3461</v>
      </c>
      <c r="Y15" s="6">
        <v>2451</v>
      </c>
      <c r="Z15" s="6">
        <v>3386</v>
      </c>
      <c r="AA15" s="6">
        <v>3249</v>
      </c>
      <c r="AB15" s="6">
        <v>3473</v>
      </c>
      <c r="AC15" s="6">
        <v>2420</v>
      </c>
      <c r="AD15" s="6">
        <v>3300</v>
      </c>
      <c r="AE15" s="21">
        <v>3439</v>
      </c>
      <c r="AF15" s="6">
        <v>3298</v>
      </c>
    </row>
    <row r="16" spans="2:32" ht="20.100000000000001" customHeight="1" thickBot="1" x14ac:dyDescent="0.25">
      <c r="B16" s="5" t="s">
        <v>117</v>
      </c>
      <c r="C16" s="6">
        <v>8575</v>
      </c>
      <c r="D16" s="6">
        <v>8594</v>
      </c>
      <c r="E16" s="6">
        <v>6281</v>
      </c>
      <c r="F16" s="6">
        <v>8035</v>
      </c>
      <c r="G16" s="6">
        <v>7344</v>
      </c>
      <c r="H16" s="6">
        <v>7915</v>
      </c>
      <c r="I16" s="6">
        <v>5737</v>
      </c>
      <c r="J16" s="6">
        <v>7836</v>
      </c>
      <c r="K16" s="6">
        <v>7223</v>
      </c>
      <c r="L16" s="6">
        <v>7288</v>
      </c>
      <c r="M16" s="6">
        <v>5501</v>
      </c>
      <c r="N16" s="6">
        <v>7085</v>
      </c>
      <c r="O16" s="6">
        <v>7007</v>
      </c>
      <c r="P16" s="6">
        <v>7247</v>
      </c>
      <c r="Q16" s="6">
        <v>5322</v>
      </c>
      <c r="R16" s="6">
        <v>7396</v>
      </c>
      <c r="S16" s="6">
        <v>6964</v>
      </c>
      <c r="T16" s="6">
        <v>7495</v>
      </c>
      <c r="U16" s="6">
        <v>5598</v>
      </c>
      <c r="V16" s="6">
        <v>7595</v>
      </c>
      <c r="W16" s="6">
        <v>7894</v>
      </c>
      <c r="X16" s="6">
        <v>7876</v>
      </c>
      <c r="Y16" s="6">
        <v>5412</v>
      </c>
      <c r="Z16" s="6">
        <v>7771</v>
      </c>
      <c r="AA16" s="6">
        <v>7748</v>
      </c>
      <c r="AB16" s="6">
        <v>8009</v>
      </c>
      <c r="AC16" s="6">
        <v>5400</v>
      </c>
      <c r="AD16" s="6">
        <v>7871</v>
      </c>
      <c r="AE16" s="21">
        <f>SUM(AE14,AE15)</f>
        <v>8059</v>
      </c>
      <c r="AF16" s="6">
        <f>SUM(AF14,AF15)</f>
        <v>7777</v>
      </c>
    </row>
    <row r="17" spans="2:33" ht="20.100000000000001" customHeight="1" thickBot="1" x14ac:dyDescent="0.25">
      <c r="B17" s="5" t="s">
        <v>118</v>
      </c>
      <c r="C17" s="12">
        <v>0.4981924198250729</v>
      </c>
      <c r="D17" s="12">
        <v>0.52141028624621832</v>
      </c>
      <c r="E17" s="12">
        <v>0.49450724406941571</v>
      </c>
      <c r="F17" s="12">
        <v>0.50155569383945242</v>
      </c>
      <c r="G17" s="12">
        <v>0.50653594771241828</v>
      </c>
      <c r="H17" s="12">
        <v>0.5077700568540745</v>
      </c>
      <c r="I17" s="12">
        <v>0.49991284643541922</v>
      </c>
      <c r="J17" s="12">
        <v>0.51927003573251662</v>
      </c>
      <c r="K17" s="12">
        <v>0.50380728229267613</v>
      </c>
      <c r="L17" s="12">
        <v>0.52538419319429197</v>
      </c>
      <c r="M17" s="12">
        <v>0.50299945464461004</v>
      </c>
      <c r="N17" s="12">
        <v>0.51404375441072692</v>
      </c>
      <c r="O17" s="12">
        <v>0.52533181104609672</v>
      </c>
      <c r="P17" s="12">
        <v>0.52890851386780735</v>
      </c>
      <c r="Q17" s="12">
        <v>0.4958662157083803</v>
      </c>
      <c r="R17" s="12">
        <v>0.53691184424012983</v>
      </c>
      <c r="S17" s="12">
        <v>0.53589890867317636</v>
      </c>
      <c r="T17" s="12">
        <v>0.54983322214809871</v>
      </c>
      <c r="U17" s="12">
        <v>0.54287245444801713</v>
      </c>
      <c r="V17" s="12">
        <v>0.56445029624753129</v>
      </c>
      <c r="W17" s="12">
        <v>0.5554851786166709</v>
      </c>
      <c r="X17" s="12">
        <v>0.5605637379380396</v>
      </c>
      <c r="Y17" s="12">
        <v>0.54711751662971175</v>
      </c>
      <c r="Z17" s="12">
        <v>0.56427744177068584</v>
      </c>
      <c r="AA17" s="12">
        <v>0.58069999999999999</v>
      </c>
      <c r="AB17" s="12">
        <v>0.56640000000000001</v>
      </c>
      <c r="AC17" s="12">
        <v>0.55189999999999995</v>
      </c>
      <c r="AD17" s="12">
        <v>0.58069999999999999</v>
      </c>
      <c r="AE17" s="22">
        <f>AE14/AE16</f>
        <v>0.57327211812880008</v>
      </c>
      <c r="AF17" s="12">
        <f>AF14/AF16</f>
        <v>0.57592902147357594</v>
      </c>
      <c r="AG17" s="19"/>
    </row>
    <row r="18" spans="2:33" ht="20.100000000000001" customHeight="1" thickBot="1" x14ac:dyDescent="0.25">
      <c r="B18" s="5" t="s">
        <v>54</v>
      </c>
      <c r="C18" s="6">
        <v>8844</v>
      </c>
      <c r="D18" s="6">
        <v>8922</v>
      </c>
      <c r="E18" s="6">
        <v>6494</v>
      </c>
      <c r="F18" s="6">
        <v>8303</v>
      </c>
      <c r="G18" s="6">
        <v>7551</v>
      </c>
      <c r="H18" s="6">
        <v>8129</v>
      </c>
      <c r="I18" s="6">
        <v>5908</v>
      </c>
      <c r="J18" s="6">
        <v>8061</v>
      </c>
      <c r="K18" s="6">
        <v>7460</v>
      </c>
      <c r="L18" s="6">
        <v>7510</v>
      </c>
      <c r="M18" s="6">
        <v>5634</v>
      </c>
      <c r="N18" s="6">
        <v>7276</v>
      </c>
      <c r="O18" s="6">
        <v>7227</v>
      </c>
      <c r="P18" s="6">
        <v>7459</v>
      </c>
      <c r="Q18" s="6">
        <v>5510</v>
      </c>
      <c r="R18" s="6">
        <v>7674</v>
      </c>
      <c r="S18" s="6">
        <v>7145</v>
      </c>
      <c r="T18" s="6">
        <v>7765</v>
      </c>
      <c r="U18" s="6">
        <v>5790</v>
      </c>
      <c r="V18" s="6">
        <v>7814</v>
      </c>
      <c r="W18" s="6">
        <v>8111</v>
      </c>
      <c r="X18" s="6">
        <v>8085</v>
      </c>
      <c r="Y18" s="6">
        <v>5589</v>
      </c>
      <c r="Z18" s="6">
        <v>7987</v>
      </c>
      <c r="AA18" s="6">
        <v>7939</v>
      </c>
      <c r="AB18" s="6">
        <v>8187</v>
      </c>
      <c r="AC18" s="6">
        <v>5488</v>
      </c>
      <c r="AD18" s="6">
        <v>8022</v>
      </c>
      <c r="AE18" s="21">
        <v>8186</v>
      </c>
      <c r="AF18" s="6">
        <v>7943</v>
      </c>
    </row>
    <row r="19" spans="2:33" ht="20.100000000000001" customHeight="1" thickBot="1" x14ac:dyDescent="0.25">
      <c r="B19" s="5" t="s">
        <v>119</v>
      </c>
      <c r="C19" s="6">
        <v>2959</v>
      </c>
      <c r="D19" s="6">
        <v>3172</v>
      </c>
      <c r="E19" s="6">
        <v>2185</v>
      </c>
      <c r="F19" s="6">
        <v>2851</v>
      </c>
      <c r="G19" s="6">
        <v>2677</v>
      </c>
      <c r="H19" s="6">
        <v>2904</v>
      </c>
      <c r="I19" s="6">
        <v>2064</v>
      </c>
      <c r="J19" s="6">
        <v>2897</v>
      </c>
      <c r="K19" s="6">
        <v>2625</v>
      </c>
      <c r="L19" s="6">
        <v>2816</v>
      </c>
      <c r="M19" s="6">
        <v>2036</v>
      </c>
      <c r="N19" s="6">
        <v>2679</v>
      </c>
      <c r="O19" s="6">
        <v>2668</v>
      </c>
      <c r="P19" s="6">
        <v>2795</v>
      </c>
      <c r="Q19" s="6">
        <v>1873</v>
      </c>
      <c r="R19" s="6">
        <v>2890</v>
      </c>
      <c r="S19" s="6">
        <v>2694</v>
      </c>
      <c r="T19" s="6">
        <v>2998</v>
      </c>
      <c r="U19" s="6">
        <v>2193</v>
      </c>
      <c r="V19" s="6">
        <v>3165</v>
      </c>
      <c r="W19" s="6">
        <v>3174</v>
      </c>
      <c r="X19" s="6">
        <v>3170</v>
      </c>
      <c r="Y19" s="6">
        <v>2143</v>
      </c>
      <c r="Z19" s="6">
        <v>3182</v>
      </c>
      <c r="AA19" s="6">
        <v>3236</v>
      </c>
      <c r="AB19" s="6">
        <v>3273</v>
      </c>
      <c r="AC19" s="6">
        <v>2086</v>
      </c>
      <c r="AD19" s="6">
        <v>3303</v>
      </c>
      <c r="AE19" s="21">
        <v>3310</v>
      </c>
      <c r="AF19" s="6">
        <v>3153</v>
      </c>
    </row>
    <row r="20" spans="2:33" ht="20.100000000000001" customHeight="1" thickBot="1" x14ac:dyDescent="0.25">
      <c r="B20" s="5" t="s">
        <v>120</v>
      </c>
      <c r="C20" s="6">
        <v>1391</v>
      </c>
      <c r="D20" s="6">
        <v>1399</v>
      </c>
      <c r="E20" s="6">
        <v>978</v>
      </c>
      <c r="F20" s="6">
        <v>1259</v>
      </c>
      <c r="G20" s="6">
        <v>1124</v>
      </c>
      <c r="H20" s="6">
        <v>1188</v>
      </c>
      <c r="I20" s="6">
        <v>846</v>
      </c>
      <c r="J20" s="6">
        <v>1235</v>
      </c>
      <c r="K20" s="6">
        <v>1066</v>
      </c>
      <c r="L20" s="6">
        <v>1086</v>
      </c>
      <c r="M20" s="6">
        <v>774</v>
      </c>
      <c r="N20" s="6">
        <v>1002</v>
      </c>
      <c r="O20" s="6">
        <v>1086</v>
      </c>
      <c r="P20" s="6">
        <v>1100</v>
      </c>
      <c r="Q20" s="6">
        <v>816</v>
      </c>
      <c r="R20" s="6">
        <v>1161</v>
      </c>
      <c r="S20" s="6">
        <v>1094</v>
      </c>
      <c r="T20" s="6">
        <v>1192</v>
      </c>
      <c r="U20" s="6">
        <v>896</v>
      </c>
      <c r="V20" s="6">
        <v>1216</v>
      </c>
      <c r="W20" s="6">
        <v>1274</v>
      </c>
      <c r="X20" s="6">
        <v>1312</v>
      </c>
      <c r="Y20" s="6">
        <v>876</v>
      </c>
      <c r="Z20" s="6">
        <v>1280</v>
      </c>
      <c r="AA20" s="6">
        <v>1335</v>
      </c>
      <c r="AB20" s="6">
        <v>1316</v>
      </c>
      <c r="AC20" s="6">
        <v>923</v>
      </c>
      <c r="AD20" s="6">
        <v>1316</v>
      </c>
      <c r="AE20" s="21">
        <v>1347</v>
      </c>
      <c r="AF20" s="6">
        <v>1377</v>
      </c>
    </row>
    <row r="21" spans="2:33" ht="20.100000000000001" customHeight="1" thickBot="1" x14ac:dyDescent="0.25">
      <c r="B21" s="5" t="s">
        <v>121</v>
      </c>
      <c r="C21" s="6">
        <v>2962</v>
      </c>
      <c r="D21" s="6">
        <v>2906</v>
      </c>
      <c r="E21" s="6">
        <v>2291</v>
      </c>
      <c r="F21" s="6">
        <v>2862</v>
      </c>
      <c r="G21" s="6">
        <v>2644</v>
      </c>
      <c r="H21" s="6">
        <v>2796</v>
      </c>
      <c r="I21" s="6">
        <v>2046</v>
      </c>
      <c r="J21" s="6">
        <v>2720</v>
      </c>
      <c r="K21" s="6">
        <v>2596</v>
      </c>
      <c r="L21" s="6">
        <v>2546</v>
      </c>
      <c r="M21" s="6">
        <v>1936</v>
      </c>
      <c r="N21" s="6">
        <v>2458</v>
      </c>
      <c r="O21" s="6">
        <v>2461</v>
      </c>
      <c r="P21" s="6">
        <v>2396</v>
      </c>
      <c r="Q21" s="6">
        <v>1944</v>
      </c>
      <c r="R21" s="6">
        <v>2519</v>
      </c>
      <c r="S21" s="6">
        <v>2348</v>
      </c>
      <c r="T21" s="6">
        <v>2552</v>
      </c>
      <c r="U21" s="6">
        <v>1907</v>
      </c>
      <c r="V21" s="6">
        <v>2412</v>
      </c>
      <c r="W21" s="6">
        <v>2595</v>
      </c>
      <c r="X21" s="6">
        <v>2553</v>
      </c>
      <c r="Y21" s="6">
        <v>1787</v>
      </c>
      <c r="Z21" s="6">
        <v>2594</v>
      </c>
      <c r="AA21" s="6">
        <v>2406</v>
      </c>
      <c r="AB21" s="6">
        <v>2552</v>
      </c>
      <c r="AC21" s="6">
        <v>1721</v>
      </c>
      <c r="AD21" s="6">
        <v>2328</v>
      </c>
      <c r="AE21" s="21">
        <v>2481</v>
      </c>
      <c r="AF21" s="6">
        <v>2357</v>
      </c>
    </row>
    <row r="22" spans="2:33" ht="20.100000000000001" customHeight="1" thickBot="1" x14ac:dyDescent="0.25">
      <c r="B22" s="5" t="s">
        <v>122</v>
      </c>
      <c r="C22" s="6">
        <v>1532</v>
      </c>
      <c r="D22" s="6">
        <v>1445</v>
      </c>
      <c r="E22" s="6">
        <v>1040</v>
      </c>
      <c r="F22" s="6">
        <v>1331</v>
      </c>
      <c r="G22" s="6">
        <v>1106</v>
      </c>
      <c r="H22" s="6">
        <v>1241</v>
      </c>
      <c r="I22" s="6">
        <v>952</v>
      </c>
      <c r="J22" s="6">
        <v>1209</v>
      </c>
      <c r="K22" s="6">
        <v>1173</v>
      </c>
      <c r="L22" s="6">
        <v>1062</v>
      </c>
      <c r="M22" s="6">
        <v>888</v>
      </c>
      <c r="N22" s="6">
        <v>1137</v>
      </c>
      <c r="O22" s="6">
        <v>1012</v>
      </c>
      <c r="P22" s="6">
        <v>1168</v>
      </c>
      <c r="Q22" s="6">
        <v>877</v>
      </c>
      <c r="R22" s="6">
        <v>1104</v>
      </c>
      <c r="S22" s="6">
        <v>1009</v>
      </c>
      <c r="T22" s="6">
        <v>1023</v>
      </c>
      <c r="U22" s="6">
        <v>794</v>
      </c>
      <c r="V22" s="6">
        <v>1021</v>
      </c>
      <c r="W22" s="6">
        <v>1068</v>
      </c>
      <c r="X22" s="6">
        <v>1050</v>
      </c>
      <c r="Y22" s="6">
        <v>783</v>
      </c>
      <c r="Z22" s="6">
        <v>931</v>
      </c>
      <c r="AA22" s="6">
        <v>962</v>
      </c>
      <c r="AB22" s="6">
        <v>1046</v>
      </c>
      <c r="AC22" s="6">
        <v>758</v>
      </c>
      <c r="AD22" s="6">
        <v>1075</v>
      </c>
      <c r="AE22" s="21">
        <v>1048</v>
      </c>
      <c r="AF22" s="6">
        <v>1056</v>
      </c>
    </row>
    <row r="23" spans="2:33" ht="20.100000000000001" customHeight="1" thickBot="1" x14ac:dyDescent="0.25">
      <c r="B23" s="5" t="s">
        <v>59</v>
      </c>
      <c r="C23" s="12">
        <v>0.49185888738127542</v>
      </c>
      <c r="D23" s="12">
        <v>0.51232907419861018</v>
      </c>
      <c r="E23" s="12">
        <v>0.48706498306128732</v>
      </c>
      <c r="F23" s="12">
        <v>0.4950018065759364</v>
      </c>
      <c r="G23" s="12">
        <v>0.50337703615415175</v>
      </c>
      <c r="H23" s="12">
        <v>0.50338294993234101</v>
      </c>
      <c r="I23" s="12">
        <v>0.49255247122545703</v>
      </c>
      <c r="J23" s="12">
        <v>0.51259148988959191</v>
      </c>
      <c r="K23" s="12">
        <v>0.49477211796246651</v>
      </c>
      <c r="L23" s="12">
        <v>0.51957390146471372</v>
      </c>
      <c r="M23" s="12">
        <v>0.49875754348597801</v>
      </c>
      <c r="N23" s="12">
        <v>0.50590984057174271</v>
      </c>
      <c r="O23" s="12">
        <v>0.51944098519440984</v>
      </c>
      <c r="P23" s="12">
        <v>0.52218796085266117</v>
      </c>
      <c r="Q23" s="12">
        <v>0.488021778584392</v>
      </c>
      <c r="R23" s="12">
        <v>0.5278863695595517</v>
      </c>
      <c r="S23" s="12">
        <v>0.53016095171448563</v>
      </c>
      <c r="T23" s="12">
        <v>0.53960077269800388</v>
      </c>
      <c r="U23" s="12">
        <v>0.53350604490500864</v>
      </c>
      <c r="V23" s="12">
        <v>0.56066035321218322</v>
      </c>
      <c r="W23" s="12">
        <v>0.5483910738503267</v>
      </c>
      <c r="X23" s="12">
        <v>0.55435992578849724</v>
      </c>
      <c r="Y23" s="12">
        <v>0.54016818751118267</v>
      </c>
      <c r="Z23" s="12">
        <v>0.55865781895580313</v>
      </c>
      <c r="AA23" s="12">
        <v>0.57579999999999998</v>
      </c>
      <c r="AB23" s="12">
        <v>0.5605</v>
      </c>
      <c r="AC23" s="12">
        <v>0.54830000000000001</v>
      </c>
      <c r="AD23" s="12">
        <v>0.57579999999999998</v>
      </c>
      <c r="AE23" s="22">
        <f>(AE19+AE20)/AE18</f>
        <v>0.56889811873931107</v>
      </c>
      <c r="AF23" s="12">
        <f>(AF19+AF20)/AF18</f>
        <v>0.57031348357043943</v>
      </c>
      <c r="AG23" s="19"/>
    </row>
    <row r="24" spans="2:33" ht="20.100000000000001" customHeight="1" thickBot="1" x14ac:dyDescent="0.25">
      <c r="B24" s="5" t="s">
        <v>60</v>
      </c>
      <c r="C24" s="12">
        <v>0.49974666441479482</v>
      </c>
      <c r="D24" s="12">
        <v>0.52188219809147751</v>
      </c>
      <c r="E24" s="12">
        <v>0.48815907059874886</v>
      </c>
      <c r="F24" s="12">
        <v>0.49903728338876246</v>
      </c>
      <c r="G24" s="12">
        <v>0.50310092087953395</v>
      </c>
      <c r="H24" s="12">
        <v>0.5094736842105263</v>
      </c>
      <c r="I24" s="12">
        <v>0.50218978102189782</v>
      </c>
      <c r="J24" s="12">
        <v>0.51575574149902081</v>
      </c>
      <c r="K24" s="12">
        <v>0.50277724573836435</v>
      </c>
      <c r="L24" s="12">
        <v>0.5251771726967549</v>
      </c>
      <c r="M24" s="12">
        <v>0.51258811681772409</v>
      </c>
      <c r="N24" s="12">
        <v>0.52151060930504189</v>
      </c>
      <c r="O24" s="12">
        <v>0.52017937219730936</v>
      </c>
      <c r="P24" s="12">
        <v>0.53843190136775188</v>
      </c>
      <c r="Q24" s="12">
        <v>0.49069950222687975</v>
      </c>
      <c r="R24" s="12">
        <v>0.53429469402847107</v>
      </c>
      <c r="S24" s="12">
        <v>0.53431178103927013</v>
      </c>
      <c r="T24" s="12">
        <v>0.54018018018018021</v>
      </c>
      <c r="U24" s="12">
        <v>0.53487804878048784</v>
      </c>
      <c r="V24" s="12">
        <v>0.5675094136632598</v>
      </c>
      <c r="W24" s="12">
        <v>0.55018200728029121</v>
      </c>
      <c r="X24" s="12">
        <v>0.55390529442600034</v>
      </c>
      <c r="Y24" s="12">
        <v>0.54529262086513997</v>
      </c>
      <c r="Z24" s="12">
        <v>0.55090027700831024</v>
      </c>
      <c r="AA24" s="12">
        <v>0.5736</v>
      </c>
      <c r="AB24" s="12">
        <v>0.56189999999999996</v>
      </c>
      <c r="AC24" s="12">
        <v>0.54790000000000005</v>
      </c>
      <c r="AD24" s="12">
        <v>0.58660000000000001</v>
      </c>
      <c r="AE24" s="22">
        <f>AE19/(AE19+AE21)</f>
        <v>0.57157658435503367</v>
      </c>
      <c r="AF24" s="12">
        <f>AF19/(AF19+AF21)</f>
        <v>0.57223230490018151</v>
      </c>
      <c r="AG24" s="19"/>
    </row>
    <row r="25" spans="2:33" ht="20.100000000000001" customHeight="1" thickBot="1" x14ac:dyDescent="0.25">
      <c r="B25" s="5" t="s">
        <v>61</v>
      </c>
      <c r="C25" s="12">
        <v>0.47588094423537464</v>
      </c>
      <c r="D25" s="12">
        <v>0.4919127988748242</v>
      </c>
      <c r="E25" s="12">
        <v>0.48463825569871161</v>
      </c>
      <c r="F25" s="12">
        <v>0.48610038610038608</v>
      </c>
      <c r="G25" s="12">
        <v>0.50403587443946185</v>
      </c>
      <c r="H25" s="12">
        <v>0.48909016055990118</v>
      </c>
      <c r="I25" s="12">
        <v>0.47052280311457173</v>
      </c>
      <c r="J25" s="12">
        <v>0.50531914893617025</v>
      </c>
      <c r="K25" s="12">
        <v>0.47610540419830283</v>
      </c>
      <c r="L25" s="12">
        <v>0.505586592178771</v>
      </c>
      <c r="M25" s="12">
        <v>0.46570397111913359</v>
      </c>
      <c r="N25" s="12">
        <v>0.46844319775596072</v>
      </c>
      <c r="O25" s="12">
        <v>0.5176358436606292</v>
      </c>
      <c r="P25" s="12">
        <v>0.48500881834215165</v>
      </c>
      <c r="Q25" s="12">
        <v>0.48198464264619018</v>
      </c>
      <c r="R25" s="12">
        <v>0.51258278145695368</v>
      </c>
      <c r="S25" s="12">
        <v>0.52020922491678556</v>
      </c>
      <c r="T25" s="12">
        <v>0.53814898419864565</v>
      </c>
      <c r="U25" s="12">
        <v>0.53017751479289943</v>
      </c>
      <c r="V25" s="12">
        <v>0.54358515869468038</v>
      </c>
      <c r="W25" s="12">
        <v>0.54397950469684031</v>
      </c>
      <c r="X25" s="12">
        <v>0.55546147332768836</v>
      </c>
      <c r="Y25" s="12">
        <v>0.52802893309222421</v>
      </c>
      <c r="Z25" s="12">
        <v>0.57892356399819089</v>
      </c>
      <c r="AA25" s="12">
        <v>0.58120000000000005</v>
      </c>
      <c r="AB25" s="12">
        <v>0.55720000000000003</v>
      </c>
      <c r="AC25" s="12">
        <v>0.54910000000000003</v>
      </c>
      <c r="AD25" s="12">
        <v>0.5504</v>
      </c>
      <c r="AE25" s="22">
        <f>AE20/(AE20+AE22)</f>
        <v>0.56242171189979118</v>
      </c>
      <c r="AF25" s="12">
        <f>AF20/(AF20+AF22)</f>
        <v>0.56596794081381008</v>
      </c>
      <c r="AG25" s="19"/>
    </row>
    <row r="26" spans="2:33" ht="20.100000000000001" customHeight="1" thickBot="1" x14ac:dyDescent="0.25">
      <c r="B26" s="5" t="s">
        <v>123</v>
      </c>
      <c r="C26" s="6">
        <v>8603</v>
      </c>
      <c r="D26" s="6">
        <v>8610</v>
      </c>
      <c r="E26" s="6">
        <v>6306</v>
      </c>
      <c r="F26" s="6">
        <v>8059</v>
      </c>
      <c r="G26" s="6">
        <v>7329</v>
      </c>
      <c r="H26" s="6">
        <v>7874</v>
      </c>
      <c r="I26" s="6">
        <v>5738</v>
      </c>
      <c r="J26" s="6">
        <v>7833</v>
      </c>
      <c r="K26" s="6">
        <v>7239</v>
      </c>
      <c r="L26" s="6">
        <v>7240</v>
      </c>
      <c r="M26" s="6">
        <v>5479</v>
      </c>
      <c r="N26" s="6">
        <v>7116</v>
      </c>
      <c r="O26" s="6">
        <v>7015</v>
      </c>
      <c r="P26" s="6">
        <v>7253</v>
      </c>
      <c r="Q26" s="6">
        <v>5329</v>
      </c>
      <c r="R26" s="6">
        <v>7426</v>
      </c>
      <c r="S26" s="6">
        <v>6941</v>
      </c>
      <c r="T26" s="6">
        <v>7518</v>
      </c>
      <c r="U26" s="6">
        <v>5603</v>
      </c>
      <c r="V26" s="6">
        <v>7595</v>
      </c>
      <c r="W26" s="6">
        <v>7899</v>
      </c>
      <c r="X26" s="6">
        <v>7876</v>
      </c>
      <c r="Y26" s="6">
        <v>5402</v>
      </c>
      <c r="Z26" s="6">
        <v>7749</v>
      </c>
      <c r="AA26" s="6">
        <v>7762</v>
      </c>
      <c r="AB26" s="6">
        <v>7990</v>
      </c>
      <c r="AC26" s="6">
        <v>5396</v>
      </c>
      <c r="AD26" s="6">
        <v>7893</v>
      </c>
      <c r="AE26" s="21">
        <v>8045</v>
      </c>
      <c r="AF26" s="6">
        <v>7766</v>
      </c>
    </row>
    <row r="27" spans="2:33" ht="20.100000000000001" customHeight="1" thickBot="1" x14ac:dyDescent="0.25">
      <c r="B27" s="5" t="s">
        <v>124</v>
      </c>
      <c r="C27" s="6">
        <v>4278</v>
      </c>
      <c r="D27" s="6">
        <v>4481</v>
      </c>
      <c r="E27" s="6">
        <v>3107</v>
      </c>
      <c r="F27" s="6">
        <v>4033</v>
      </c>
      <c r="G27" s="6">
        <v>3719</v>
      </c>
      <c r="H27" s="6">
        <v>4016</v>
      </c>
      <c r="I27" s="6">
        <v>2862</v>
      </c>
      <c r="J27" s="6">
        <v>4063</v>
      </c>
      <c r="K27" s="6">
        <v>3641</v>
      </c>
      <c r="L27" s="6">
        <v>3797</v>
      </c>
      <c r="M27" s="6">
        <v>2767</v>
      </c>
      <c r="N27" s="6">
        <v>3645</v>
      </c>
      <c r="O27" s="6">
        <v>3681</v>
      </c>
      <c r="P27" s="6">
        <v>3832</v>
      </c>
      <c r="Q27" s="6">
        <v>2639</v>
      </c>
      <c r="R27" s="6">
        <v>3970</v>
      </c>
      <c r="S27" s="6">
        <v>3732</v>
      </c>
      <c r="T27" s="6">
        <v>4120</v>
      </c>
      <c r="U27" s="6">
        <v>3039</v>
      </c>
      <c r="V27" s="6">
        <v>4285</v>
      </c>
      <c r="W27" s="6">
        <v>4376</v>
      </c>
      <c r="X27" s="6">
        <v>4408</v>
      </c>
      <c r="Y27" s="6">
        <v>2963</v>
      </c>
      <c r="Z27" s="6">
        <v>4385</v>
      </c>
      <c r="AA27" s="6">
        <v>4496</v>
      </c>
      <c r="AB27" s="6">
        <v>4531</v>
      </c>
      <c r="AC27" s="6">
        <v>2979</v>
      </c>
      <c r="AD27" s="6">
        <v>4569</v>
      </c>
      <c r="AE27" s="21">
        <v>4615</v>
      </c>
      <c r="AF27" s="6">
        <v>4478</v>
      </c>
    </row>
    <row r="28" spans="2:33" ht="20.100000000000001" customHeight="1" thickBot="1" x14ac:dyDescent="0.25">
      <c r="B28" s="5" t="s">
        <v>125</v>
      </c>
      <c r="C28" s="6">
        <v>4325</v>
      </c>
      <c r="D28" s="6">
        <v>4129</v>
      </c>
      <c r="E28" s="6">
        <v>3199</v>
      </c>
      <c r="F28" s="6">
        <v>4026</v>
      </c>
      <c r="G28" s="6">
        <v>3610</v>
      </c>
      <c r="H28" s="6">
        <v>3858</v>
      </c>
      <c r="I28" s="6">
        <v>2876</v>
      </c>
      <c r="J28" s="6">
        <v>3770</v>
      </c>
      <c r="K28" s="6">
        <v>3598</v>
      </c>
      <c r="L28" s="6">
        <v>3443</v>
      </c>
      <c r="M28" s="6">
        <v>2712</v>
      </c>
      <c r="N28" s="6">
        <v>3471</v>
      </c>
      <c r="O28" s="6">
        <v>3334</v>
      </c>
      <c r="P28" s="6">
        <v>3421</v>
      </c>
      <c r="Q28" s="6">
        <v>2690</v>
      </c>
      <c r="R28" s="6">
        <v>3456</v>
      </c>
      <c r="S28" s="6">
        <v>3209</v>
      </c>
      <c r="T28" s="6">
        <v>3398</v>
      </c>
      <c r="U28" s="6">
        <v>2564</v>
      </c>
      <c r="V28" s="6">
        <v>3310</v>
      </c>
      <c r="W28" s="6">
        <v>3523</v>
      </c>
      <c r="X28" s="6">
        <v>3468</v>
      </c>
      <c r="Y28" s="6">
        <v>2439</v>
      </c>
      <c r="Z28" s="6">
        <v>3364</v>
      </c>
      <c r="AA28" s="6">
        <v>3266</v>
      </c>
      <c r="AB28" s="6">
        <v>3459</v>
      </c>
      <c r="AC28" s="6">
        <v>2417</v>
      </c>
      <c r="AD28" s="6">
        <v>3324</v>
      </c>
      <c r="AE28" s="21">
        <v>3430</v>
      </c>
      <c r="AF28" s="6">
        <v>3288</v>
      </c>
    </row>
    <row r="29" spans="2:33" ht="20.100000000000001" customHeight="1" thickBot="1" x14ac:dyDescent="0.25">
      <c r="B29" s="5" t="s">
        <v>126</v>
      </c>
      <c r="C29" s="12">
        <v>0.4972683947460188</v>
      </c>
      <c r="D29" s="12">
        <v>0.52044134727061553</v>
      </c>
      <c r="E29" s="12">
        <v>0.49270535997462733</v>
      </c>
      <c r="F29" s="12">
        <v>0.50043429705918852</v>
      </c>
      <c r="G29" s="12">
        <v>0.50743621230727243</v>
      </c>
      <c r="H29" s="12">
        <v>0.51003302006604012</v>
      </c>
      <c r="I29" s="12">
        <v>0.49878006273963055</v>
      </c>
      <c r="J29" s="12">
        <v>0.51870292352866076</v>
      </c>
      <c r="K29" s="12">
        <v>0.50297002348390663</v>
      </c>
      <c r="L29" s="12">
        <v>0.52444751381215471</v>
      </c>
      <c r="M29" s="12">
        <v>0.50501916408103664</v>
      </c>
      <c r="N29" s="12">
        <v>0.51222596964586842</v>
      </c>
      <c r="O29" s="12">
        <v>0.52473271560940837</v>
      </c>
      <c r="P29" s="12">
        <v>0.52833310354336138</v>
      </c>
      <c r="Q29" s="12">
        <v>0.4952148620754363</v>
      </c>
      <c r="R29" s="12">
        <v>0.53460813358470238</v>
      </c>
      <c r="S29" s="12">
        <v>0.53767468664457574</v>
      </c>
      <c r="T29" s="12">
        <v>0.5480180899175312</v>
      </c>
      <c r="U29" s="12">
        <v>0.54238800642512941</v>
      </c>
      <c r="V29" s="12">
        <v>0.56418696510862409</v>
      </c>
      <c r="W29" s="12">
        <v>0.55399417647803517</v>
      </c>
      <c r="X29" s="12">
        <v>0.55967496190959876</v>
      </c>
      <c r="Y29" s="12">
        <v>0.54850055534987041</v>
      </c>
      <c r="Z29" s="12">
        <v>0.56587946831849267</v>
      </c>
      <c r="AA29" s="12">
        <f>AA27/AA26</f>
        <v>0.57923215666065442</v>
      </c>
      <c r="AB29" s="12">
        <v>0.56710000000000005</v>
      </c>
      <c r="AC29" s="12">
        <v>0.55210000000000004</v>
      </c>
      <c r="AD29" s="12">
        <v>0.57889999999999997</v>
      </c>
      <c r="AE29" s="22">
        <f>AE27/AE26</f>
        <v>0.57364822871348664</v>
      </c>
      <c r="AF29" s="12">
        <f>AF27/AF26</f>
        <v>0.57661601854236411</v>
      </c>
      <c r="AG29" s="19"/>
    </row>
    <row r="30" spans="2:33" ht="20.100000000000001" customHeight="1" thickBot="1" x14ac:dyDescent="0.25">
      <c r="B30" s="5" t="s">
        <v>127</v>
      </c>
      <c r="C30" s="6">
        <v>241</v>
      </c>
      <c r="D30" s="6">
        <v>312</v>
      </c>
      <c r="E30" s="6">
        <v>188</v>
      </c>
      <c r="F30" s="6">
        <v>244</v>
      </c>
      <c r="G30" s="6">
        <v>222</v>
      </c>
      <c r="H30" s="6">
        <v>255</v>
      </c>
      <c r="I30" s="6">
        <v>170</v>
      </c>
      <c r="J30" s="6">
        <v>228</v>
      </c>
      <c r="K30" s="6">
        <v>221</v>
      </c>
      <c r="L30" s="6">
        <v>270</v>
      </c>
      <c r="M30" s="6">
        <v>155</v>
      </c>
      <c r="N30" s="6">
        <v>160</v>
      </c>
      <c r="O30" s="6">
        <v>212</v>
      </c>
      <c r="P30" s="6">
        <v>206</v>
      </c>
      <c r="Q30" s="6">
        <v>181</v>
      </c>
      <c r="R30" s="6">
        <v>248</v>
      </c>
      <c r="S30" s="6">
        <v>204</v>
      </c>
      <c r="T30" s="6">
        <v>247</v>
      </c>
      <c r="U30" s="6">
        <v>187</v>
      </c>
      <c r="V30" s="6">
        <v>219</v>
      </c>
      <c r="W30" s="6">
        <v>212</v>
      </c>
      <c r="X30" s="6">
        <v>209</v>
      </c>
      <c r="Y30" s="6">
        <v>187</v>
      </c>
      <c r="Z30" s="6">
        <v>238</v>
      </c>
      <c r="AA30" s="6">
        <v>177</v>
      </c>
      <c r="AB30" s="6">
        <v>197</v>
      </c>
      <c r="AC30" s="6">
        <v>92</v>
      </c>
      <c r="AD30" s="6">
        <v>129</v>
      </c>
      <c r="AE30" s="21">
        <v>141</v>
      </c>
      <c r="AF30" s="6">
        <v>177</v>
      </c>
    </row>
    <row r="31" spans="2:33" ht="20.100000000000001" customHeight="1" thickBot="1" x14ac:dyDescent="0.25">
      <c r="B31" s="5" t="s">
        <v>128</v>
      </c>
      <c r="C31" s="6">
        <v>72</v>
      </c>
      <c r="D31" s="6">
        <v>90</v>
      </c>
      <c r="E31" s="6">
        <v>56</v>
      </c>
      <c r="F31" s="6">
        <v>77</v>
      </c>
      <c r="G31" s="6">
        <v>82</v>
      </c>
      <c r="H31" s="6">
        <v>76</v>
      </c>
      <c r="I31" s="6">
        <v>48</v>
      </c>
      <c r="J31" s="6">
        <v>69</v>
      </c>
      <c r="K31" s="6">
        <v>50</v>
      </c>
      <c r="L31" s="6">
        <v>105</v>
      </c>
      <c r="M31" s="6">
        <v>43</v>
      </c>
      <c r="N31" s="6">
        <v>36</v>
      </c>
      <c r="O31" s="6">
        <v>73</v>
      </c>
      <c r="P31" s="6">
        <v>63</v>
      </c>
      <c r="Q31" s="6">
        <v>50</v>
      </c>
      <c r="R31" s="6">
        <v>81</v>
      </c>
      <c r="S31" s="6">
        <v>56</v>
      </c>
      <c r="T31" s="6">
        <v>70</v>
      </c>
      <c r="U31" s="6">
        <v>50</v>
      </c>
      <c r="V31" s="6">
        <v>96</v>
      </c>
      <c r="W31" s="6">
        <v>72</v>
      </c>
      <c r="X31" s="6">
        <v>74</v>
      </c>
      <c r="Y31" s="6">
        <v>56</v>
      </c>
      <c r="Z31" s="6">
        <v>77</v>
      </c>
      <c r="AA31" s="6">
        <v>75</v>
      </c>
      <c r="AB31" s="6">
        <v>57</v>
      </c>
      <c r="AC31" s="6">
        <v>30</v>
      </c>
      <c r="AD31" s="6">
        <v>50</v>
      </c>
      <c r="AE31" s="21">
        <v>42</v>
      </c>
      <c r="AF31" s="6">
        <v>52</v>
      </c>
    </row>
    <row r="32" spans="2:33" ht="20.100000000000001" customHeight="1" thickBot="1" x14ac:dyDescent="0.25">
      <c r="B32" s="5" t="s">
        <v>129</v>
      </c>
      <c r="C32" s="6">
        <v>169</v>
      </c>
      <c r="D32" s="6">
        <v>222</v>
      </c>
      <c r="E32" s="6">
        <v>132</v>
      </c>
      <c r="F32" s="6">
        <v>167</v>
      </c>
      <c r="G32" s="6">
        <v>140</v>
      </c>
      <c r="H32" s="6">
        <v>179</v>
      </c>
      <c r="I32" s="6">
        <v>122</v>
      </c>
      <c r="J32" s="6">
        <v>159</v>
      </c>
      <c r="K32" s="6">
        <v>171</v>
      </c>
      <c r="L32" s="6">
        <v>165</v>
      </c>
      <c r="M32" s="6">
        <v>112</v>
      </c>
      <c r="N32" s="6">
        <v>124</v>
      </c>
      <c r="O32" s="6">
        <v>139</v>
      </c>
      <c r="P32" s="6">
        <v>143</v>
      </c>
      <c r="Q32" s="6">
        <v>131</v>
      </c>
      <c r="R32" s="6">
        <v>167</v>
      </c>
      <c r="S32" s="6">
        <v>148</v>
      </c>
      <c r="T32" s="6">
        <v>177</v>
      </c>
      <c r="U32" s="6">
        <v>137</v>
      </c>
      <c r="V32" s="6">
        <v>123</v>
      </c>
      <c r="W32" s="6">
        <v>140</v>
      </c>
      <c r="X32" s="6">
        <v>135</v>
      </c>
      <c r="Y32" s="6">
        <v>131</v>
      </c>
      <c r="Z32" s="6">
        <v>161</v>
      </c>
      <c r="AA32" s="6">
        <v>102</v>
      </c>
      <c r="AB32" s="6">
        <v>140</v>
      </c>
      <c r="AC32" s="6">
        <v>62</v>
      </c>
      <c r="AD32" s="6">
        <v>79</v>
      </c>
      <c r="AE32" s="21">
        <v>99</v>
      </c>
      <c r="AF32" s="6">
        <v>125</v>
      </c>
    </row>
    <row r="33" spans="2:33" ht="20.100000000000001" customHeight="1" thickBot="1" x14ac:dyDescent="0.25">
      <c r="B33" s="13" t="s">
        <v>130</v>
      </c>
      <c r="C33" s="16">
        <v>0.29875518672199169</v>
      </c>
      <c r="D33" s="16">
        <v>0.28846153846153844</v>
      </c>
      <c r="E33" s="16">
        <v>0.2978723404255319</v>
      </c>
      <c r="F33" s="16">
        <v>0.3155737704918033</v>
      </c>
      <c r="G33" s="16">
        <v>0.36936936936936937</v>
      </c>
      <c r="H33" s="16">
        <v>0.29803921568627451</v>
      </c>
      <c r="I33" s="16">
        <v>0.28235294117647058</v>
      </c>
      <c r="J33" s="16">
        <v>0.30263157894736842</v>
      </c>
      <c r="K33" s="16">
        <v>0.22624434389140272</v>
      </c>
      <c r="L33" s="16">
        <v>0.3888888888888889</v>
      </c>
      <c r="M33" s="16">
        <v>0.27741935483870966</v>
      </c>
      <c r="N33" s="16">
        <v>0.22500000000000001</v>
      </c>
      <c r="O33" s="16">
        <v>0.34433962264150941</v>
      </c>
      <c r="P33" s="16">
        <v>0.30582524271844658</v>
      </c>
      <c r="Q33" s="16">
        <v>0.27624309392265195</v>
      </c>
      <c r="R33" s="16">
        <v>0.32661290322580644</v>
      </c>
      <c r="S33" s="16">
        <v>0.27450980392156865</v>
      </c>
      <c r="T33" s="16">
        <v>0.2834008097165992</v>
      </c>
      <c r="U33" s="16">
        <v>0.26737967914438504</v>
      </c>
      <c r="V33" s="16">
        <v>0.43835616438356162</v>
      </c>
      <c r="W33" s="16">
        <v>0.33962264150943394</v>
      </c>
      <c r="X33" s="16">
        <v>0.35406698564593303</v>
      </c>
      <c r="Y33" s="16">
        <v>0.29946524064171121</v>
      </c>
      <c r="Z33" s="16">
        <v>0.3235294117647059</v>
      </c>
      <c r="AA33" s="16">
        <f>AA31/AA30</f>
        <v>0.42372881355932202</v>
      </c>
      <c r="AB33" s="16">
        <v>0.2893</v>
      </c>
      <c r="AC33" s="16">
        <v>0.3261</v>
      </c>
      <c r="AD33" s="16">
        <v>0.3876</v>
      </c>
      <c r="AE33" s="24">
        <f>AE31/AE30</f>
        <v>0.2978723404255319</v>
      </c>
      <c r="AF33" s="16">
        <f>AF31/AF30</f>
        <v>0.29378531073446329</v>
      </c>
      <c r="AG33" s="19"/>
    </row>
  </sheetData>
  <pageMargins left="0.7" right="0.7" top="0.75" bottom="0.75" header="0.3" footer="0.3"/>
  <pageSetup paperSize="9" orientation="portrait" horizontalDpi="300" verticalDpi="3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1:AG32"/>
  <sheetViews>
    <sheetView workbookViewId="0"/>
  </sheetViews>
  <sheetFormatPr baseColWidth="10" defaultRowHeight="12.75" x14ac:dyDescent="0.2"/>
  <cols>
    <col min="1" max="1" width="8.625" customWidth="1"/>
    <col min="2" max="2" width="50.625" customWidth="1"/>
  </cols>
  <sheetData>
    <row r="11" spans="2:33" ht="20.100000000000001" customHeight="1" thickBot="1" x14ac:dyDescent="0.25">
      <c r="B11" s="8"/>
      <c r="C11" s="4" t="s">
        <v>4</v>
      </c>
      <c r="D11" s="4" t="s">
        <v>5</v>
      </c>
      <c r="E11" s="4" t="s">
        <v>6</v>
      </c>
      <c r="F11" s="4" t="s">
        <v>7</v>
      </c>
      <c r="G11" s="4" t="s">
        <v>8</v>
      </c>
      <c r="H11" s="4" t="s">
        <v>9</v>
      </c>
      <c r="I11" s="4" t="s">
        <v>10</v>
      </c>
      <c r="J11" s="4" t="s">
        <v>11</v>
      </c>
      <c r="K11" s="4" t="s">
        <v>12</v>
      </c>
      <c r="L11" s="4" t="s">
        <v>13</v>
      </c>
      <c r="M11" s="4" t="s">
        <v>14</v>
      </c>
      <c r="N11" s="4" t="s">
        <v>15</v>
      </c>
      <c r="O11" s="4" t="s">
        <v>16</v>
      </c>
      <c r="P11" s="4" t="s">
        <v>17</v>
      </c>
      <c r="Q11" s="4" t="s">
        <v>18</v>
      </c>
      <c r="R11" s="4" t="s">
        <v>19</v>
      </c>
      <c r="S11" s="4" t="s">
        <v>20</v>
      </c>
      <c r="T11" s="4" t="s">
        <v>21</v>
      </c>
      <c r="U11" s="4" t="s">
        <v>22</v>
      </c>
      <c r="V11" s="4" t="s">
        <v>23</v>
      </c>
      <c r="W11" s="4" t="s">
        <v>24</v>
      </c>
      <c r="X11" s="4" t="s">
        <v>25</v>
      </c>
      <c r="Y11" s="4" t="s">
        <v>26</v>
      </c>
      <c r="Z11" s="4" t="s">
        <v>27</v>
      </c>
      <c r="AA11" s="4" t="s">
        <v>28</v>
      </c>
      <c r="AB11" s="4" t="s">
        <v>29</v>
      </c>
      <c r="AC11" s="4" t="s">
        <v>30</v>
      </c>
      <c r="AD11" s="4" t="s">
        <v>149</v>
      </c>
      <c r="AE11" s="4" t="s">
        <v>151</v>
      </c>
      <c r="AF11" s="4" t="s">
        <v>152</v>
      </c>
    </row>
    <row r="12" spans="2:33" ht="20.100000000000001" customHeight="1" thickBot="1" x14ac:dyDescent="0.25">
      <c r="B12" s="5" t="s">
        <v>131</v>
      </c>
      <c r="C12" s="6">
        <v>51</v>
      </c>
      <c r="D12" s="6">
        <v>41</v>
      </c>
      <c r="E12" s="6">
        <v>22</v>
      </c>
      <c r="F12" s="6">
        <v>42</v>
      </c>
      <c r="G12" s="6">
        <v>52</v>
      </c>
      <c r="H12" s="6">
        <v>42</v>
      </c>
      <c r="I12" s="6">
        <v>28</v>
      </c>
      <c r="J12" s="6">
        <v>44</v>
      </c>
      <c r="K12" s="6">
        <v>52</v>
      </c>
      <c r="L12" s="6">
        <v>49</v>
      </c>
      <c r="M12" s="6">
        <v>27</v>
      </c>
      <c r="N12" s="6">
        <v>57</v>
      </c>
      <c r="O12" s="6">
        <v>37</v>
      </c>
      <c r="P12" s="6">
        <v>30</v>
      </c>
      <c r="Q12" s="6">
        <v>26</v>
      </c>
      <c r="R12" s="6">
        <v>56</v>
      </c>
      <c r="S12" s="6">
        <v>33</v>
      </c>
      <c r="T12" s="6">
        <v>50</v>
      </c>
      <c r="U12" s="6">
        <v>28</v>
      </c>
      <c r="V12" s="6">
        <v>44</v>
      </c>
      <c r="W12" s="6">
        <v>60</v>
      </c>
      <c r="X12" s="6">
        <v>50</v>
      </c>
      <c r="Y12" s="6">
        <v>20</v>
      </c>
      <c r="Z12" s="6">
        <v>43</v>
      </c>
      <c r="AA12" s="6">
        <v>60</v>
      </c>
      <c r="AB12" s="6">
        <v>68</v>
      </c>
      <c r="AC12" s="6">
        <v>25</v>
      </c>
      <c r="AD12" s="6">
        <v>50</v>
      </c>
      <c r="AE12" s="21">
        <v>61</v>
      </c>
      <c r="AF12" s="6">
        <v>65</v>
      </c>
    </row>
    <row r="13" spans="2:33" ht="20.100000000000001" customHeight="1" thickBot="1" x14ac:dyDescent="0.25">
      <c r="B13" s="5" t="s">
        <v>132</v>
      </c>
      <c r="C13" s="6">
        <v>24</v>
      </c>
      <c r="D13" s="6">
        <v>13</v>
      </c>
      <c r="E13" s="6">
        <v>7</v>
      </c>
      <c r="F13" s="6">
        <v>9</v>
      </c>
      <c r="G13" s="6">
        <v>22</v>
      </c>
      <c r="H13" s="6">
        <v>12</v>
      </c>
      <c r="I13" s="6">
        <v>10</v>
      </c>
      <c r="J13" s="6">
        <v>10</v>
      </c>
      <c r="K13" s="6">
        <v>16</v>
      </c>
      <c r="L13" s="6">
        <v>13</v>
      </c>
      <c r="M13" s="6">
        <v>5</v>
      </c>
      <c r="N13" s="6">
        <v>17</v>
      </c>
      <c r="O13" s="6">
        <v>24</v>
      </c>
      <c r="P13" s="6">
        <v>15</v>
      </c>
      <c r="Q13" s="6">
        <v>6</v>
      </c>
      <c r="R13" s="6">
        <v>12</v>
      </c>
      <c r="S13" s="6">
        <v>6</v>
      </c>
      <c r="T13" s="6">
        <v>21</v>
      </c>
      <c r="U13" s="6">
        <v>2</v>
      </c>
      <c r="V13" s="6">
        <v>17</v>
      </c>
      <c r="W13" s="6">
        <v>18</v>
      </c>
      <c r="X13" s="6">
        <v>13</v>
      </c>
      <c r="Y13" s="6">
        <v>9</v>
      </c>
      <c r="Z13" s="6">
        <v>7</v>
      </c>
      <c r="AA13" s="6">
        <v>18</v>
      </c>
      <c r="AB13" s="6">
        <v>16</v>
      </c>
      <c r="AC13" s="6">
        <v>8</v>
      </c>
      <c r="AD13" s="6">
        <v>14</v>
      </c>
      <c r="AE13" s="21">
        <v>16</v>
      </c>
      <c r="AF13" s="6">
        <v>14</v>
      </c>
    </row>
    <row r="14" spans="2:33" ht="20.100000000000001" customHeight="1" thickBot="1" x14ac:dyDescent="0.25">
      <c r="B14" s="5" t="s">
        <v>133</v>
      </c>
      <c r="C14" s="12">
        <v>0.68</v>
      </c>
      <c r="D14" s="12">
        <v>0.7592592592592593</v>
      </c>
      <c r="E14" s="12">
        <v>0.75862068965517238</v>
      </c>
      <c r="F14" s="12">
        <v>0.82352941176470584</v>
      </c>
      <c r="G14" s="12">
        <v>0.70270270270270274</v>
      </c>
      <c r="H14" s="12">
        <v>0.77777777777777779</v>
      </c>
      <c r="I14" s="12">
        <v>0.73684210526315785</v>
      </c>
      <c r="J14" s="12">
        <v>0.81481481481481477</v>
      </c>
      <c r="K14" s="12">
        <v>0.76470588235294112</v>
      </c>
      <c r="L14" s="12">
        <v>0.79032258064516125</v>
      </c>
      <c r="M14" s="12">
        <v>0.84375</v>
      </c>
      <c r="N14" s="12">
        <v>0.77027027027027029</v>
      </c>
      <c r="O14" s="12">
        <v>0.60655737704918034</v>
      </c>
      <c r="P14" s="12">
        <v>0.66666666666666663</v>
      </c>
      <c r="Q14" s="12">
        <v>0.8125</v>
      </c>
      <c r="R14" s="12">
        <v>0.82352941176470584</v>
      </c>
      <c r="S14" s="12">
        <v>0.84615384615384615</v>
      </c>
      <c r="T14" s="12">
        <v>0.70422535211267601</v>
      </c>
      <c r="U14" s="12">
        <v>0.93333333333333335</v>
      </c>
      <c r="V14" s="12">
        <v>0.72131147540983609</v>
      </c>
      <c r="W14" s="12">
        <v>0.76923076923076927</v>
      </c>
      <c r="X14" s="12">
        <v>0.79365079365079361</v>
      </c>
      <c r="Y14" s="12">
        <v>0.68965517241379315</v>
      </c>
      <c r="Z14" s="12">
        <v>0.86</v>
      </c>
      <c r="AA14" s="12">
        <v>0.76900000000000002</v>
      </c>
      <c r="AB14" s="12">
        <v>0.81</v>
      </c>
      <c r="AC14" s="12">
        <v>0.75800000000000001</v>
      </c>
      <c r="AD14" s="12">
        <v>0.78100000000000003</v>
      </c>
      <c r="AE14" s="22">
        <f>AE12/(AE12+AE13)</f>
        <v>0.79220779220779225</v>
      </c>
      <c r="AF14" s="12">
        <f>AF12/(AF12+AF13)</f>
        <v>0.82278481012658233</v>
      </c>
      <c r="AG14" s="19"/>
    </row>
    <row r="15" spans="2:33" ht="20.100000000000001" customHeight="1" thickBot="1" x14ac:dyDescent="0.25">
      <c r="B15" s="5" t="s">
        <v>134</v>
      </c>
      <c r="C15" s="6">
        <v>18</v>
      </c>
      <c r="D15" s="6">
        <v>13</v>
      </c>
      <c r="E15" s="6">
        <v>11</v>
      </c>
      <c r="F15" s="6">
        <v>13</v>
      </c>
      <c r="G15" s="6">
        <v>21</v>
      </c>
      <c r="H15" s="6">
        <v>15</v>
      </c>
      <c r="I15" s="6">
        <v>12</v>
      </c>
      <c r="J15" s="6">
        <v>21</v>
      </c>
      <c r="K15" s="6">
        <v>18</v>
      </c>
      <c r="L15" s="6">
        <v>16</v>
      </c>
      <c r="M15" s="6">
        <v>9</v>
      </c>
      <c r="N15" s="6">
        <v>22</v>
      </c>
      <c r="O15" s="6">
        <v>18</v>
      </c>
      <c r="P15" s="6">
        <v>14</v>
      </c>
      <c r="Q15" s="6">
        <v>7</v>
      </c>
      <c r="R15" s="6">
        <v>8</v>
      </c>
      <c r="S15" s="6">
        <v>12</v>
      </c>
      <c r="T15" s="6">
        <v>10</v>
      </c>
      <c r="U15" s="6">
        <v>10</v>
      </c>
      <c r="V15" s="6">
        <v>13</v>
      </c>
      <c r="W15" s="6">
        <v>16</v>
      </c>
      <c r="X15" s="6">
        <v>16</v>
      </c>
      <c r="Y15" s="6">
        <v>4</v>
      </c>
      <c r="Z15" s="6">
        <v>16</v>
      </c>
      <c r="AA15" s="6">
        <v>17</v>
      </c>
      <c r="AB15" s="6">
        <v>17</v>
      </c>
      <c r="AC15" s="6">
        <v>9</v>
      </c>
      <c r="AD15" s="6">
        <v>24</v>
      </c>
      <c r="AE15" s="21">
        <v>14</v>
      </c>
      <c r="AF15" s="6">
        <v>20</v>
      </c>
    </row>
    <row r="16" spans="2:33" ht="20.100000000000001" customHeight="1" thickBot="1" x14ac:dyDescent="0.25">
      <c r="B16" s="5" t="s">
        <v>135</v>
      </c>
      <c r="C16" s="6">
        <v>3</v>
      </c>
      <c r="D16" s="6">
        <v>9</v>
      </c>
      <c r="E16" s="6">
        <v>0</v>
      </c>
      <c r="F16" s="6">
        <v>5</v>
      </c>
      <c r="G16" s="6">
        <v>5</v>
      </c>
      <c r="H16" s="6">
        <v>3</v>
      </c>
      <c r="I16" s="6">
        <v>4</v>
      </c>
      <c r="J16" s="6">
        <v>8</v>
      </c>
      <c r="K16" s="6">
        <v>5</v>
      </c>
      <c r="L16" s="6">
        <v>6</v>
      </c>
      <c r="M16" s="6">
        <v>3</v>
      </c>
      <c r="N16" s="6">
        <v>3</v>
      </c>
      <c r="O16" s="6">
        <v>4</v>
      </c>
      <c r="P16" s="6">
        <v>6</v>
      </c>
      <c r="Q16" s="6">
        <v>0</v>
      </c>
      <c r="R16" s="6">
        <v>2</v>
      </c>
      <c r="S16" s="6">
        <v>1</v>
      </c>
      <c r="T16" s="6">
        <v>3</v>
      </c>
      <c r="U16" s="6">
        <v>0</v>
      </c>
      <c r="V16" s="6">
        <v>1</v>
      </c>
      <c r="W16" s="6">
        <v>5</v>
      </c>
      <c r="X16" s="6">
        <v>3</v>
      </c>
      <c r="Y16" s="6">
        <v>2</v>
      </c>
      <c r="Z16" s="6">
        <v>5</v>
      </c>
      <c r="AA16" s="6">
        <v>2</v>
      </c>
      <c r="AB16" s="6">
        <v>2</v>
      </c>
      <c r="AC16" s="6">
        <v>2</v>
      </c>
      <c r="AD16" s="6">
        <v>3</v>
      </c>
      <c r="AE16" s="21">
        <v>2</v>
      </c>
      <c r="AF16" s="6">
        <v>0</v>
      </c>
    </row>
    <row r="17" spans="2:33" ht="20.100000000000001" customHeight="1" thickBot="1" x14ac:dyDescent="0.25">
      <c r="B17" s="5" t="s">
        <v>136</v>
      </c>
      <c r="C17" s="12">
        <v>0.8571428571428571</v>
      </c>
      <c r="D17" s="12">
        <v>0.59090909090909094</v>
      </c>
      <c r="E17" s="12">
        <v>1</v>
      </c>
      <c r="F17" s="12">
        <v>0.72222222222222221</v>
      </c>
      <c r="G17" s="12">
        <v>0.80769230769230771</v>
      </c>
      <c r="H17" s="12">
        <v>0.83333333333333337</v>
      </c>
      <c r="I17" s="12">
        <v>0.75</v>
      </c>
      <c r="J17" s="12">
        <v>0.72413793103448276</v>
      </c>
      <c r="K17" s="12">
        <v>0.78260869565217395</v>
      </c>
      <c r="L17" s="12">
        <v>0.72727272727272729</v>
      </c>
      <c r="M17" s="12">
        <v>0.75</v>
      </c>
      <c r="N17" s="12">
        <v>0.88</v>
      </c>
      <c r="O17" s="12">
        <v>0.81818181818181823</v>
      </c>
      <c r="P17" s="12">
        <v>0.7</v>
      </c>
      <c r="Q17" s="12">
        <v>1</v>
      </c>
      <c r="R17" s="12">
        <v>0.8</v>
      </c>
      <c r="S17" s="12">
        <v>0.92307692307692313</v>
      </c>
      <c r="T17" s="12">
        <v>0.76923076923076927</v>
      </c>
      <c r="U17" s="12">
        <v>1</v>
      </c>
      <c r="V17" s="12">
        <v>0.9285714285714286</v>
      </c>
      <c r="W17" s="12">
        <v>0.76190476190476186</v>
      </c>
      <c r="X17" s="12">
        <v>0.84210526315789469</v>
      </c>
      <c r="Y17" s="12">
        <v>0.66666666666666663</v>
      </c>
      <c r="Z17" s="12">
        <v>0.76200000000000001</v>
      </c>
      <c r="AA17" s="12">
        <v>0.89500000000000002</v>
      </c>
      <c r="AB17" s="12">
        <v>0.89500000000000002</v>
      </c>
      <c r="AC17" s="12">
        <v>0.81799999999999995</v>
      </c>
      <c r="AD17" s="12">
        <v>0.88900000000000001</v>
      </c>
      <c r="AE17" s="22">
        <f>AE15/(AE15+AE16)</f>
        <v>0.875</v>
      </c>
      <c r="AF17" s="12">
        <f>AF15/(AF15+AF16)</f>
        <v>1</v>
      </c>
      <c r="AG17" s="19"/>
    </row>
    <row r="18" spans="2:33" ht="20.100000000000001" customHeight="1" thickBot="1" x14ac:dyDescent="0.25">
      <c r="B18" s="5" t="s">
        <v>137</v>
      </c>
      <c r="C18" s="6">
        <v>10</v>
      </c>
      <c r="D18" s="6">
        <v>12</v>
      </c>
      <c r="E18" s="6">
        <v>2</v>
      </c>
      <c r="F18" s="6">
        <v>12</v>
      </c>
      <c r="G18" s="6">
        <v>7</v>
      </c>
      <c r="H18" s="6">
        <v>18</v>
      </c>
      <c r="I18" s="6">
        <v>7</v>
      </c>
      <c r="J18" s="6">
        <v>10</v>
      </c>
      <c r="K18" s="6">
        <v>13</v>
      </c>
      <c r="L18" s="6">
        <v>13</v>
      </c>
      <c r="M18" s="6">
        <v>3</v>
      </c>
      <c r="N18" s="6">
        <v>9</v>
      </c>
      <c r="O18" s="6">
        <v>5</v>
      </c>
      <c r="P18" s="6">
        <v>8</v>
      </c>
      <c r="Q18" s="6">
        <v>4</v>
      </c>
      <c r="R18" s="6">
        <v>8</v>
      </c>
      <c r="S18" s="6">
        <v>10</v>
      </c>
      <c r="T18" s="6">
        <v>9</v>
      </c>
      <c r="U18" s="6">
        <v>4</v>
      </c>
      <c r="V18" s="6">
        <v>7</v>
      </c>
      <c r="W18" s="6">
        <v>6</v>
      </c>
      <c r="X18" s="6">
        <v>14</v>
      </c>
      <c r="Y18" s="6">
        <v>5</v>
      </c>
      <c r="Z18" s="6">
        <v>9</v>
      </c>
      <c r="AA18" s="6">
        <v>8</v>
      </c>
      <c r="AB18" s="6">
        <v>12</v>
      </c>
      <c r="AC18" s="6">
        <v>12</v>
      </c>
      <c r="AD18" s="6">
        <v>11</v>
      </c>
      <c r="AE18" s="21">
        <v>10</v>
      </c>
      <c r="AF18" s="6">
        <v>10</v>
      </c>
    </row>
    <row r="19" spans="2:33" ht="20.100000000000001" customHeight="1" thickBot="1" x14ac:dyDescent="0.25">
      <c r="B19" s="5" t="s">
        <v>138</v>
      </c>
      <c r="C19" s="6">
        <v>0</v>
      </c>
      <c r="D19" s="6">
        <v>0</v>
      </c>
      <c r="E19" s="6">
        <v>0</v>
      </c>
      <c r="F19" s="6">
        <v>0</v>
      </c>
      <c r="G19" s="6">
        <v>0</v>
      </c>
      <c r="H19" s="6">
        <v>0</v>
      </c>
      <c r="I19" s="6">
        <v>0</v>
      </c>
      <c r="J19" s="6">
        <v>0</v>
      </c>
      <c r="K19" s="6">
        <v>0</v>
      </c>
      <c r="L19" s="6">
        <v>1</v>
      </c>
      <c r="M19" s="6">
        <v>0</v>
      </c>
      <c r="N19" s="6">
        <v>0</v>
      </c>
      <c r="O19" s="6">
        <v>1</v>
      </c>
      <c r="P19" s="6">
        <v>0</v>
      </c>
      <c r="Q19" s="6">
        <v>0</v>
      </c>
      <c r="R19" s="6">
        <v>0</v>
      </c>
      <c r="S19" s="6">
        <v>0</v>
      </c>
      <c r="T19" s="6">
        <v>1</v>
      </c>
      <c r="U19" s="6">
        <v>0</v>
      </c>
      <c r="V19" s="6">
        <v>0</v>
      </c>
      <c r="W19" s="6">
        <v>0</v>
      </c>
      <c r="X19" s="6">
        <v>0</v>
      </c>
      <c r="Y19" s="6">
        <v>0</v>
      </c>
      <c r="Z19" s="6">
        <v>1</v>
      </c>
      <c r="AA19" s="6">
        <v>0</v>
      </c>
      <c r="AB19" s="6">
        <v>1</v>
      </c>
      <c r="AC19" s="6">
        <v>0</v>
      </c>
      <c r="AD19" s="6">
        <v>0</v>
      </c>
      <c r="AE19" s="21">
        <v>0</v>
      </c>
      <c r="AF19" s="6">
        <v>0</v>
      </c>
    </row>
    <row r="20" spans="2:33" ht="20.100000000000001" customHeight="1" thickBot="1" x14ac:dyDescent="0.25">
      <c r="B20" s="5" t="s">
        <v>139</v>
      </c>
      <c r="C20" s="12">
        <v>1</v>
      </c>
      <c r="D20" s="12">
        <v>1</v>
      </c>
      <c r="E20" s="12">
        <v>1</v>
      </c>
      <c r="F20" s="12">
        <v>1</v>
      </c>
      <c r="G20" s="12">
        <v>1</v>
      </c>
      <c r="H20" s="12">
        <v>1</v>
      </c>
      <c r="I20" s="12">
        <v>1</v>
      </c>
      <c r="J20" s="12">
        <v>1</v>
      </c>
      <c r="K20" s="12">
        <v>1</v>
      </c>
      <c r="L20" s="12">
        <v>0.9285714285714286</v>
      </c>
      <c r="M20" s="12">
        <v>1</v>
      </c>
      <c r="N20" s="12">
        <v>1</v>
      </c>
      <c r="O20" s="12">
        <v>0.83333333333333337</v>
      </c>
      <c r="P20" s="12">
        <v>1</v>
      </c>
      <c r="Q20" s="12">
        <v>1</v>
      </c>
      <c r="R20" s="12">
        <v>1</v>
      </c>
      <c r="S20" s="12">
        <v>1</v>
      </c>
      <c r="T20" s="12">
        <v>0.9</v>
      </c>
      <c r="U20" s="12">
        <v>1</v>
      </c>
      <c r="V20" s="12">
        <v>1</v>
      </c>
      <c r="W20" s="12">
        <v>1</v>
      </c>
      <c r="X20" s="12">
        <v>1</v>
      </c>
      <c r="Y20" s="12">
        <v>1</v>
      </c>
      <c r="Z20" s="12">
        <v>0.9</v>
      </c>
      <c r="AA20" s="12">
        <v>1</v>
      </c>
      <c r="AB20" s="12">
        <v>0.92300000000000004</v>
      </c>
      <c r="AC20" s="12">
        <v>1</v>
      </c>
      <c r="AD20" s="12">
        <v>1</v>
      </c>
      <c r="AE20" s="22">
        <f>AE18/(AE18+AE19)</f>
        <v>1</v>
      </c>
      <c r="AF20" s="12">
        <f>AF18/(AF18+AF19)</f>
        <v>1</v>
      </c>
      <c r="AG20" s="19"/>
    </row>
    <row r="21" spans="2:33" ht="20.100000000000001" customHeight="1" thickBot="1" x14ac:dyDescent="0.25">
      <c r="B21" s="5" t="s">
        <v>140</v>
      </c>
      <c r="C21" s="6">
        <v>1688</v>
      </c>
      <c r="D21" s="6">
        <v>1665</v>
      </c>
      <c r="E21" s="6">
        <v>1160</v>
      </c>
      <c r="F21" s="6">
        <v>1777</v>
      </c>
      <c r="G21" s="6">
        <v>1732</v>
      </c>
      <c r="H21" s="6">
        <v>1913</v>
      </c>
      <c r="I21" s="6">
        <v>1233</v>
      </c>
      <c r="J21" s="6">
        <v>1767</v>
      </c>
      <c r="K21" s="6">
        <v>1587</v>
      </c>
      <c r="L21" s="6">
        <v>1688</v>
      </c>
      <c r="M21" s="6">
        <v>1181</v>
      </c>
      <c r="N21" s="6">
        <v>1734</v>
      </c>
      <c r="O21" s="6">
        <v>1398</v>
      </c>
      <c r="P21" s="6">
        <v>1578</v>
      </c>
      <c r="Q21" s="6">
        <v>1052</v>
      </c>
      <c r="R21" s="6">
        <v>1470</v>
      </c>
      <c r="S21" s="6">
        <v>1427</v>
      </c>
      <c r="T21" s="6">
        <v>1680</v>
      </c>
      <c r="U21" s="6">
        <v>1135</v>
      </c>
      <c r="V21" s="6">
        <v>1466</v>
      </c>
      <c r="W21" s="6">
        <v>1669</v>
      </c>
      <c r="X21" s="6">
        <v>1536</v>
      </c>
      <c r="Y21" s="6">
        <v>1119</v>
      </c>
      <c r="Z21" s="6">
        <v>1652</v>
      </c>
      <c r="AA21" s="6">
        <v>1616</v>
      </c>
      <c r="AB21" s="6">
        <v>1804</v>
      </c>
      <c r="AC21" s="6">
        <v>1098</v>
      </c>
      <c r="AD21" s="6">
        <v>1664</v>
      </c>
      <c r="AE21" s="21">
        <v>1728</v>
      </c>
      <c r="AF21" s="6">
        <v>1511</v>
      </c>
    </row>
    <row r="22" spans="2:33" ht="20.100000000000001" customHeight="1" thickBot="1" x14ac:dyDescent="0.25">
      <c r="B22" s="5" t="s">
        <v>141</v>
      </c>
      <c r="C22" s="6">
        <v>489</v>
      </c>
      <c r="D22" s="6">
        <v>513</v>
      </c>
      <c r="E22" s="6">
        <v>382</v>
      </c>
      <c r="F22" s="6">
        <v>657</v>
      </c>
      <c r="G22" s="6">
        <v>590</v>
      </c>
      <c r="H22" s="6">
        <v>761</v>
      </c>
      <c r="I22" s="6">
        <v>331</v>
      </c>
      <c r="J22" s="6">
        <v>495</v>
      </c>
      <c r="K22" s="6">
        <v>462</v>
      </c>
      <c r="L22" s="6">
        <v>373</v>
      </c>
      <c r="M22" s="6">
        <v>253</v>
      </c>
      <c r="N22" s="6">
        <v>353</v>
      </c>
      <c r="O22" s="6">
        <v>359</v>
      </c>
      <c r="P22" s="6">
        <v>346</v>
      </c>
      <c r="Q22" s="6">
        <v>227</v>
      </c>
      <c r="R22" s="6">
        <v>330</v>
      </c>
      <c r="S22" s="6">
        <v>307</v>
      </c>
      <c r="T22" s="6">
        <v>350</v>
      </c>
      <c r="U22" s="6">
        <v>196</v>
      </c>
      <c r="V22" s="6">
        <v>263</v>
      </c>
      <c r="W22" s="6">
        <v>328</v>
      </c>
      <c r="X22" s="6">
        <v>301</v>
      </c>
      <c r="Y22" s="6">
        <v>203</v>
      </c>
      <c r="Z22" s="6">
        <v>288</v>
      </c>
      <c r="AA22" s="6">
        <v>275</v>
      </c>
      <c r="AB22" s="6">
        <v>333</v>
      </c>
      <c r="AC22" s="6">
        <v>191</v>
      </c>
      <c r="AD22" s="6">
        <v>296</v>
      </c>
      <c r="AE22" s="21">
        <v>309</v>
      </c>
      <c r="AF22" s="6">
        <v>270</v>
      </c>
    </row>
    <row r="23" spans="2:33" ht="20.100000000000001" customHeight="1" thickBot="1" x14ac:dyDescent="0.25">
      <c r="B23" s="5" t="s">
        <v>142</v>
      </c>
      <c r="C23" s="6">
        <v>28</v>
      </c>
      <c r="D23" s="6">
        <v>40</v>
      </c>
      <c r="E23" s="6">
        <v>14</v>
      </c>
      <c r="F23" s="6">
        <v>25</v>
      </c>
      <c r="G23" s="6">
        <v>17</v>
      </c>
      <c r="H23" s="6">
        <v>21</v>
      </c>
      <c r="I23" s="6">
        <v>11</v>
      </c>
      <c r="J23" s="6">
        <v>16</v>
      </c>
      <c r="K23" s="6">
        <v>10</v>
      </c>
      <c r="L23" s="6">
        <v>14</v>
      </c>
      <c r="M23" s="6">
        <v>2</v>
      </c>
      <c r="N23" s="6">
        <v>14</v>
      </c>
      <c r="O23" s="6">
        <v>9</v>
      </c>
      <c r="P23" s="6">
        <v>6</v>
      </c>
      <c r="Q23" s="6">
        <v>6</v>
      </c>
      <c r="R23" s="6">
        <v>8</v>
      </c>
      <c r="S23" s="6">
        <v>11</v>
      </c>
      <c r="T23" s="6">
        <v>12</v>
      </c>
      <c r="U23" s="6">
        <v>15</v>
      </c>
      <c r="V23" s="6">
        <v>14</v>
      </c>
      <c r="W23" s="6">
        <v>7</v>
      </c>
      <c r="X23" s="6">
        <v>20</v>
      </c>
      <c r="Y23" s="6">
        <v>13</v>
      </c>
      <c r="Z23" s="6">
        <v>12</v>
      </c>
      <c r="AA23" s="6">
        <v>16</v>
      </c>
      <c r="AB23" s="6">
        <v>20</v>
      </c>
      <c r="AC23" s="6">
        <v>10</v>
      </c>
      <c r="AD23" s="6">
        <v>15</v>
      </c>
      <c r="AE23" s="21">
        <v>28</v>
      </c>
      <c r="AF23" s="6">
        <v>24</v>
      </c>
    </row>
    <row r="24" spans="2:33" ht="20.100000000000001" customHeight="1" thickBot="1" x14ac:dyDescent="0.25">
      <c r="B24" s="5" t="s">
        <v>143</v>
      </c>
      <c r="C24" s="12">
        <v>0.76553287981859408</v>
      </c>
      <c r="D24" s="12">
        <v>0.75067628494138861</v>
      </c>
      <c r="E24" s="12">
        <v>0.74550128534704374</v>
      </c>
      <c r="F24" s="12">
        <v>0.7226514843432289</v>
      </c>
      <c r="G24" s="12">
        <v>0.74048738777255241</v>
      </c>
      <c r="H24" s="12">
        <v>0.70983302411873839</v>
      </c>
      <c r="I24" s="12">
        <v>0.78285714285714281</v>
      </c>
      <c r="J24" s="12">
        <v>0.77568042142230031</v>
      </c>
      <c r="K24" s="12">
        <v>0.77076250607090824</v>
      </c>
      <c r="L24" s="12">
        <v>0.8134939759036145</v>
      </c>
      <c r="M24" s="12">
        <v>0.82242339832869082</v>
      </c>
      <c r="N24" s="12">
        <v>0.82532127558305568</v>
      </c>
      <c r="O24" s="12">
        <v>0.79161947904869767</v>
      </c>
      <c r="P24" s="12">
        <v>0.8176165803108808</v>
      </c>
      <c r="Q24" s="12">
        <v>0.8186770428015564</v>
      </c>
      <c r="R24" s="12">
        <v>0.81305309734513276</v>
      </c>
      <c r="S24" s="12">
        <v>0.81776504297994268</v>
      </c>
      <c r="T24" s="12">
        <v>0.82272282076395686</v>
      </c>
      <c r="U24" s="12">
        <v>0.84323922734026746</v>
      </c>
      <c r="V24" s="12">
        <v>0.84107860011474467</v>
      </c>
      <c r="W24" s="12">
        <v>0.83283433133732532</v>
      </c>
      <c r="X24" s="12">
        <v>0.82714054927302105</v>
      </c>
      <c r="Y24" s="12">
        <v>0.83820224719101122</v>
      </c>
      <c r="Z24" s="12">
        <v>0.84599999999999997</v>
      </c>
      <c r="AA24" s="12">
        <v>0.84699999999999998</v>
      </c>
      <c r="AB24" s="12">
        <v>0.83599999999999997</v>
      </c>
      <c r="AC24" s="12">
        <v>0.84499999999999997</v>
      </c>
      <c r="AD24" s="12">
        <v>0.84299999999999997</v>
      </c>
      <c r="AE24" s="22">
        <f>AE21/(AE21+AE22+AE23)</f>
        <v>0.83680387409200974</v>
      </c>
      <c r="AF24" s="12">
        <f>AF21/(AF21+AF22+AF23)</f>
        <v>0.83711911357340718</v>
      </c>
      <c r="AG24" s="19"/>
    </row>
    <row r="25" spans="2:33" ht="20.100000000000001" customHeight="1" thickBot="1" x14ac:dyDescent="0.25">
      <c r="B25" s="5" t="s">
        <v>54</v>
      </c>
      <c r="C25" s="6">
        <v>113</v>
      </c>
      <c r="D25" s="6">
        <v>95</v>
      </c>
      <c r="E25" s="6">
        <v>44</v>
      </c>
      <c r="F25" s="6">
        <v>88</v>
      </c>
      <c r="G25" s="6">
        <v>118</v>
      </c>
      <c r="H25" s="6">
        <v>95</v>
      </c>
      <c r="I25" s="6">
        <v>64</v>
      </c>
      <c r="J25" s="6">
        <v>94</v>
      </c>
      <c r="K25" s="6">
        <v>109</v>
      </c>
      <c r="L25" s="6">
        <v>100</v>
      </c>
      <c r="M25" s="6">
        <v>47</v>
      </c>
      <c r="N25" s="6">
        <v>109</v>
      </c>
      <c r="O25" s="6">
        <v>92</v>
      </c>
      <c r="P25" s="6">
        <v>73</v>
      </c>
      <c r="Q25" s="6">
        <v>43</v>
      </c>
      <c r="R25" s="6">
        <v>91</v>
      </c>
      <c r="S25" s="6">
        <v>66</v>
      </c>
      <c r="T25" s="6">
        <v>95</v>
      </c>
      <c r="U25" s="6">
        <v>48</v>
      </c>
      <c r="V25" s="6">
        <v>82</v>
      </c>
      <c r="W25" s="6">
        <v>109</v>
      </c>
      <c r="X25" s="6">
        <v>96</v>
      </c>
      <c r="Y25" s="6">
        <v>40</v>
      </c>
      <c r="Z25" s="6">
        <v>81</v>
      </c>
      <c r="AA25" s="6">
        <v>105</v>
      </c>
      <c r="AB25" s="6">
        <v>116</v>
      </c>
      <c r="AC25" s="6">
        <v>57</v>
      </c>
      <c r="AD25" s="6">
        <v>102</v>
      </c>
      <c r="AE25" s="21">
        <v>103</v>
      </c>
      <c r="AF25" s="6">
        <v>109</v>
      </c>
    </row>
    <row r="26" spans="2:33" ht="20.100000000000001" customHeight="1" thickBot="1" x14ac:dyDescent="0.25">
      <c r="B26" s="5" t="s">
        <v>55</v>
      </c>
      <c r="C26" s="6">
        <v>49</v>
      </c>
      <c r="D26" s="6">
        <v>44</v>
      </c>
      <c r="E26" s="6">
        <v>21</v>
      </c>
      <c r="F26" s="6">
        <v>42</v>
      </c>
      <c r="G26" s="6">
        <v>49</v>
      </c>
      <c r="H26" s="6">
        <v>50</v>
      </c>
      <c r="I26" s="6">
        <v>36</v>
      </c>
      <c r="J26" s="6">
        <v>49</v>
      </c>
      <c r="K26" s="6">
        <v>58</v>
      </c>
      <c r="L26" s="6">
        <v>49</v>
      </c>
      <c r="M26" s="6">
        <v>30</v>
      </c>
      <c r="N26" s="6">
        <v>60</v>
      </c>
      <c r="O26" s="6">
        <v>45</v>
      </c>
      <c r="P26" s="6">
        <v>41</v>
      </c>
      <c r="Q26" s="6">
        <v>25</v>
      </c>
      <c r="R26" s="6">
        <v>55</v>
      </c>
      <c r="S26" s="6">
        <v>40</v>
      </c>
      <c r="T26" s="6">
        <v>50</v>
      </c>
      <c r="U26" s="6">
        <v>38</v>
      </c>
      <c r="V26" s="6">
        <v>43</v>
      </c>
      <c r="W26" s="6">
        <v>60</v>
      </c>
      <c r="X26" s="6">
        <v>53</v>
      </c>
      <c r="Y26" s="6">
        <v>17</v>
      </c>
      <c r="Z26" s="6">
        <v>49</v>
      </c>
      <c r="AA26" s="6">
        <v>56</v>
      </c>
      <c r="AB26" s="6">
        <v>55</v>
      </c>
      <c r="AC26" s="6">
        <v>32</v>
      </c>
      <c r="AD26" s="6">
        <v>58</v>
      </c>
      <c r="AE26" s="21">
        <v>53</v>
      </c>
      <c r="AF26" s="6">
        <v>61</v>
      </c>
    </row>
    <row r="27" spans="2:33" ht="20.100000000000001" customHeight="1" thickBot="1" x14ac:dyDescent="0.25">
      <c r="B27" s="5" t="s">
        <v>56</v>
      </c>
      <c r="C27" s="6">
        <v>35</v>
      </c>
      <c r="D27" s="6">
        <v>24</v>
      </c>
      <c r="E27" s="6">
        <v>16</v>
      </c>
      <c r="F27" s="6">
        <v>27</v>
      </c>
      <c r="G27" s="6">
        <v>34</v>
      </c>
      <c r="H27" s="6">
        <v>22</v>
      </c>
      <c r="I27" s="6">
        <v>13</v>
      </c>
      <c r="J27" s="6">
        <v>24</v>
      </c>
      <c r="K27" s="6">
        <v>26</v>
      </c>
      <c r="L27" s="6">
        <v>31</v>
      </c>
      <c r="M27" s="6">
        <v>9</v>
      </c>
      <c r="N27" s="6">
        <v>29</v>
      </c>
      <c r="O27" s="6">
        <v>17</v>
      </c>
      <c r="P27" s="6">
        <v>14</v>
      </c>
      <c r="Q27" s="6">
        <v>9</v>
      </c>
      <c r="R27" s="6">
        <v>22</v>
      </c>
      <c r="S27" s="6">
        <v>18</v>
      </c>
      <c r="T27" s="6">
        <v>19</v>
      </c>
      <c r="U27" s="6">
        <v>7</v>
      </c>
      <c r="V27" s="6">
        <v>21</v>
      </c>
      <c r="W27" s="6">
        <v>26</v>
      </c>
      <c r="X27" s="6">
        <v>27</v>
      </c>
      <c r="Y27" s="6">
        <v>12</v>
      </c>
      <c r="Z27" s="6">
        <v>19</v>
      </c>
      <c r="AA27" s="6">
        <v>29</v>
      </c>
      <c r="AB27" s="6">
        <v>42</v>
      </c>
      <c r="AC27" s="6">
        <v>15</v>
      </c>
      <c r="AD27" s="6">
        <v>27</v>
      </c>
      <c r="AE27" s="21">
        <v>32</v>
      </c>
      <c r="AF27" s="6">
        <v>34</v>
      </c>
    </row>
    <row r="28" spans="2:33" ht="20.100000000000001" customHeight="1" thickBot="1" x14ac:dyDescent="0.25">
      <c r="B28" s="5" t="s">
        <v>57</v>
      </c>
      <c r="C28" s="6">
        <v>15</v>
      </c>
      <c r="D28" s="6">
        <v>17</v>
      </c>
      <c r="E28" s="6">
        <v>5</v>
      </c>
      <c r="F28" s="6">
        <v>14</v>
      </c>
      <c r="G28" s="6">
        <v>25</v>
      </c>
      <c r="H28" s="6">
        <v>15</v>
      </c>
      <c r="I28" s="6">
        <v>13</v>
      </c>
      <c r="J28" s="6">
        <v>17</v>
      </c>
      <c r="K28" s="6">
        <v>17</v>
      </c>
      <c r="L28" s="6">
        <v>13</v>
      </c>
      <c r="M28" s="6">
        <v>4</v>
      </c>
      <c r="N28" s="6">
        <v>17</v>
      </c>
      <c r="O28" s="6">
        <v>18</v>
      </c>
      <c r="P28" s="6">
        <v>14</v>
      </c>
      <c r="Q28" s="6">
        <v>7</v>
      </c>
      <c r="R28" s="6">
        <v>9</v>
      </c>
      <c r="S28" s="6">
        <v>5</v>
      </c>
      <c r="T28" s="6">
        <v>17</v>
      </c>
      <c r="U28" s="6">
        <v>2</v>
      </c>
      <c r="V28" s="6">
        <v>10</v>
      </c>
      <c r="W28" s="6">
        <v>17</v>
      </c>
      <c r="X28" s="6">
        <v>10</v>
      </c>
      <c r="Y28" s="6">
        <v>9</v>
      </c>
      <c r="Z28" s="6">
        <v>7</v>
      </c>
      <c r="AA28" s="6">
        <v>14</v>
      </c>
      <c r="AB28" s="6">
        <v>17</v>
      </c>
      <c r="AC28" s="6">
        <v>7</v>
      </c>
      <c r="AD28" s="6">
        <v>9</v>
      </c>
      <c r="AE28" s="21">
        <v>12</v>
      </c>
      <c r="AF28" s="6">
        <v>9</v>
      </c>
    </row>
    <row r="29" spans="2:33" ht="20.100000000000001" customHeight="1" thickBot="1" x14ac:dyDescent="0.25">
      <c r="B29" s="5" t="s">
        <v>58</v>
      </c>
      <c r="C29" s="6">
        <v>14</v>
      </c>
      <c r="D29" s="6">
        <v>10</v>
      </c>
      <c r="E29" s="6">
        <v>2</v>
      </c>
      <c r="F29" s="6">
        <v>5</v>
      </c>
      <c r="G29" s="6">
        <v>10</v>
      </c>
      <c r="H29" s="6">
        <v>8</v>
      </c>
      <c r="I29" s="6">
        <v>2</v>
      </c>
      <c r="J29" s="6">
        <v>4</v>
      </c>
      <c r="K29" s="6">
        <v>8</v>
      </c>
      <c r="L29" s="6">
        <v>7</v>
      </c>
      <c r="M29" s="6">
        <v>4</v>
      </c>
      <c r="N29" s="6">
        <v>3</v>
      </c>
      <c r="O29" s="6">
        <v>12</v>
      </c>
      <c r="P29" s="6">
        <v>4</v>
      </c>
      <c r="Q29" s="6">
        <v>2</v>
      </c>
      <c r="R29" s="6">
        <v>5</v>
      </c>
      <c r="S29" s="6">
        <v>3</v>
      </c>
      <c r="T29" s="6">
        <v>9</v>
      </c>
      <c r="U29" s="6">
        <v>1</v>
      </c>
      <c r="V29" s="6">
        <v>8</v>
      </c>
      <c r="W29" s="6">
        <v>6</v>
      </c>
      <c r="X29" s="6">
        <v>6</v>
      </c>
      <c r="Y29" s="6">
        <v>2</v>
      </c>
      <c r="Z29" s="6">
        <v>6</v>
      </c>
      <c r="AA29" s="6">
        <v>6</v>
      </c>
      <c r="AB29" s="6">
        <v>2</v>
      </c>
      <c r="AC29" s="6">
        <v>3</v>
      </c>
      <c r="AD29" s="6">
        <v>8</v>
      </c>
      <c r="AE29" s="21">
        <v>6</v>
      </c>
      <c r="AF29" s="6">
        <v>5</v>
      </c>
    </row>
    <row r="30" spans="2:33" ht="20.100000000000001" customHeight="1" thickBot="1" x14ac:dyDescent="0.25">
      <c r="B30" s="5" t="s">
        <v>144</v>
      </c>
      <c r="C30" s="12">
        <v>0.74336283185840712</v>
      </c>
      <c r="D30" s="12">
        <v>0.71578947368421053</v>
      </c>
      <c r="E30" s="12">
        <v>0.84090909090909094</v>
      </c>
      <c r="F30" s="12">
        <v>0.78409090909090906</v>
      </c>
      <c r="G30" s="12">
        <v>0.70338983050847459</v>
      </c>
      <c r="H30" s="12">
        <v>0.75789473684210529</v>
      </c>
      <c r="I30" s="12">
        <v>0.765625</v>
      </c>
      <c r="J30" s="12">
        <v>0.77659574468085102</v>
      </c>
      <c r="K30" s="12">
        <v>0.77064220183486243</v>
      </c>
      <c r="L30" s="12">
        <v>0.8</v>
      </c>
      <c r="M30" s="12">
        <v>0.82978723404255317</v>
      </c>
      <c r="N30" s="12">
        <v>0.8165137614678899</v>
      </c>
      <c r="O30" s="12">
        <v>0.67391304347826086</v>
      </c>
      <c r="P30" s="12">
        <v>0.75342465753424659</v>
      </c>
      <c r="Q30" s="12">
        <v>0.79069767441860461</v>
      </c>
      <c r="R30" s="12">
        <v>0.84615384615384615</v>
      </c>
      <c r="S30" s="12">
        <v>0.87878787878787878</v>
      </c>
      <c r="T30" s="12">
        <v>0.72631578947368425</v>
      </c>
      <c r="U30" s="12">
        <v>0.9375</v>
      </c>
      <c r="V30" s="12">
        <v>0.78048780487804881</v>
      </c>
      <c r="W30" s="12">
        <v>0.78899082568807344</v>
      </c>
      <c r="X30" s="12">
        <v>0.83333333333333337</v>
      </c>
      <c r="Y30" s="12">
        <v>0.72499999999999998</v>
      </c>
      <c r="Z30" s="12">
        <v>0.84</v>
      </c>
      <c r="AA30" s="12">
        <v>0.81</v>
      </c>
      <c r="AB30" s="12">
        <v>0.83599999999999997</v>
      </c>
      <c r="AC30" s="12">
        <v>0.82499999999999996</v>
      </c>
      <c r="AD30" s="12">
        <v>0.83299999999999996</v>
      </c>
      <c r="AE30" s="22">
        <f>(AE26+AE27)/AE25</f>
        <v>0.82524271844660191</v>
      </c>
      <c r="AF30" s="12">
        <f>(AF26+AF27)/AF25</f>
        <v>0.87155963302752293</v>
      </c>
      <c r="AG30" s="19"/>
    </row>
    <row r="31" spans="2:33" ht="20.100000000000001" customHeight="1" thickBot="1" x14ac:dyDescent="0.25">
      <c r="B31" s="5" t="s">
        <v>145</v>
      </c>
      <c r="C31" s="12">
        <v>0.765625</v>
      </c>
      <c r="D31" s="12">
        <v>0.72131147540983609</v>
      </c>
      <c r="E31" s="12">
        <v>0.80769230769230771</v>
      </c>
      <c r="F31" s="12">
        <v>0.75</v>
      </c>
      <c r="G31" s="12">
        <v>0.66216216216216217</v>
      </c>
      <c r="H31" s="12">
        <v>0.76923076923076927</v>
      </c>
      <c r="I31" s="12">
        <v>0.73469387755102045</v>
      </c>
      <c r="J31" s="12">
        <v>0.74242424242424243</v>
      </c>
      <c r="K31" s="12">
        <v>0.77333333333333332</v>
      </c>
      <c r="L31" s="12">
        <v>0.79032258064516125</v>
      </c>
      <c r="M31" s="12">
        <v>0.88235294117647056</v>
      </c>
      <c r="N31" s="12">
        <v>0.77922077922077926</v>
      </c>
      <c r="O31" s="12">
        <v>0.7142857142857143</v>
      </c>
      <c r="P31" s="12">
        <v>0.74545454545454548</v>
      </c>
      <c r="Q31" s="12">
        <v>0.78125</v>
      </c>
      <c r="R31" s="12">
        <v>0.859375</v>
      </c>
      <c r="S31" s="12">
        <v>0.88888888888888884</v>
      </c>
      <c r="T31" s="12">
        <v>0.74626865671641796</v>
      </c>
      <c r="U31" s="12">
        <v>0.95</v>
      </c>
      <c r="V31" s="12">
        <v>0.81132075471698117</v>
      </c>
      <c r="W31" s="12">
        <v>0.77922077922077926</v>
      </c>
      <c r="X31" s="12">
        <v>0.84126984126984128</v>
      </c>
      <c r="Y31" s="12">
        <v>0.65384615384615385</v>
      </c>
      <c r="Z31" s="12">
        <v>0.875</v>
      </c>
      <c r="AA31" s="12">
        <v>0.8</v>
      </c>
      <c r="AB31" s="12">
        <v>0.76400000000000001</v>
      </c>
      <c r="AC31" s="12">
        <v>0.82099999999999995</v>
      </c>
      <c r="AD31" s="12">
        <v>0.86599999999999999</v>
      </c>
      <c r="AE31" s="22">
        <f>AE26/(AE26+AE28)</f>
        <v>0.81538461538461537</v>
      </c>
      <c r="AF31" s="12">
        <f>AF26/(AF26+AF28)</f>
        <v>0.87142857142857144</v>
      </c>
      <c r="AG31" s="19"/>
    </row>
    <row r="32" spans="2:33" ht="20.100000000000001" customHeight="1" thickBot="1" x14ac:dyDescent="0.25">
      <c r="B32" s="5" t="s">
        <v>146</v>
      </c>
      <c r="C32" s="12">
        <v>0.7142857142857143</v>
      </c>
      <c r="D32" s="12">
        <v>0.70588235294117652</v>
      </c>
      <c r="E32" s="12">
        <v>0.88888888888888884</v>
      </c>
      <c r="F32" s="12">
        <v>0.84375</v>
      </c>
      <c r="G32" s="12">
        <v>0.77272727272727271</v>
      </c>
      <c r="H32" s="12">
        <v>0.73333333333333328</v>
      </c>
      <c r="I32" s="12">
        <v>0.8666666666666667</v>
      </c>
      <c r="J32" s="12">
        <v>0.8571428571428571</v>
      </c>
      <c r="K32" s="12">
        <v>0.76470588235294112</v>
      </c>
      <c r="L32" s="12">
        <v>0.81578947368421051</v>
      </c>
      <c r="M32" s="12">
        <v>0.69230769230769229</v>
      </c>
      <c r="N32" s="12">
        <v>0.90625</v>
      </c>
      <c r="O32" s="12">
        <v>0.58620689655172409</v>
      </c>
      <c r="P32" s="12">
        <v>0.77777777777777779</v>
      </c>
      <c r="Q32" s="12">
        <v>0.81818181818181823</v>
      </c>
      <c r="R32" s="12">
        <v>0.81481481481481477</v>
      </c>
      <c r="S32" s="12">
        <v>0.8571428571428571</v>
      </c>
      <c r="T32" s="12">
        <v>0.6785714285714286</v>
      </c>
      <c r="U32" s="12">
        <v>0.875</v>
      </c>
      <c r="V32" s="12">
        <v>0.72413793103448276</v>
      </c>
      <c r="W32" s="12">
        <v>0.8125</v>
      </c>
      <c r="X32" s="12">
        <v>0.81818181818181823</v>
      </c>
      <c r="Y32" s="12">
        <v>0.8571428571428571</v>
      </c>
      <c r="Z32" s="12">
        <v>0.76</v>
      </c>
      <c r="AA32" s="12">
        <v>0.82899999999999996</v>
      </c>
      <c r="AB32" s="12">
        <v>0.95499999999999996</v>
      </c>
      <c r="AC32" s="12">
        <v>0.83299999999999996</v>
      </c>
      <c r="AD32" s="12">
        <v>0.77100000000000002</v>
      </c>
      <c r="AE32" s="22">
        <f>AE27/(AE27+AE29)</f>
        <v>0.84210526315789469</v>
      </c>
      <c r="AF32" s="12">
        <f>AF27/(AF27+AF29)</f>
        <v>0.87179487179487181</v>
      </c>
      <c r="AG32" s="19"/>
    </row>
  </sheetData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Inicio</vt:lpstr>
      <vt:lpstr>Denuncias, Víctimas y Renuncias</vt:lpstr>
      <vt:lpstr>Órdenes y Medidas</vt:lpstr>
      <vt:lpstr>Enjuiciados</vt:lpstr>
      <vt:lpstr>Medidas Penales</vt:lpstr>
      <vt:lpstr>Medidas Civiles</vt:lpstr>
      <vt:lpstr>Juzgados de lo Penal</vt:lpstr>
      <vt:lpstr>Audiencias Provinciales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Gregorio Manuel Otero Cuevas</dc:creator>
  <cp:lastModifiedBy>Gregorio Manuel Otero Cuevas</cp:lastModifiedBy>
  <cp:lastPrinted>2019-09-03T10:36:34Z</cp:lastPrinted>
  <dcterms:created xsi:type="dcterms:W3CDTF">2018-12-13T08:49:05Z</dcterms:created>
  <dcterms:modified xsi:type="dcterms:W3CDTF">2019-10-02T08:18:24Z</dcterms:modified>
</cp:coreProperties>
</file>